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imurat.utepov\Desktop\Аймурат\5 Особый порядок\2024\1. Изменение от 29.12.2023\"/>
    </mc:Choice>
  </mc:AlternateContent>
  <xr:revisionPtr revIDLastSave="0" documentId="13_ncr:1_{DB7654CF-FD45-4D30-AB33-1DF8505139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Лист1!$A$13:$U$20</definedName>
    <definedName name="ЕИ" localSheetId="0">#REF!</definedName>
    <definedName name="Инкотермс">'[1]Справочник Инкотермс'!$A$4:$A$14</definedName>
    <definedName name="_xlnm.Print_Area" localSheetId="0">Лист1!$A$1:$X$21</definedName>
    <definedName name="Приоритет_закупок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" i="1" l="1"/>
  <c r="S19" i="1" l="1"/>
  <c r="R15" i="1"/>
  <c r="T19" i="1" l="1"/>
  <c r="T15" i="1" l="1"/>
  <c r="T14" i="1" l="1"/>
  <c r="S17" i="1" l="1"/>
  <c r="S18" i="1"/>
  <c r="T18" i="1" s="1"/>
  <c r="S16" i="1"/>
  <c r="S20" i="1" l="1"/>
  <c r="T17" i="1"/>
  <c r="T20" i="1" s="1"/>
  <c r="T16" i="1"/>
</calcChain>
</file>

<file path=xl/sharedStrings.xml><?xml version="1.0" encoding="utf-8"?>
<sst xmlns="http://schemas.openxmlformats.org/spreadsheetml/2006/main" count="136" uniqueCount="92">
  <si>
    <t>Единица измерения</t>
  </si>
  <si>
    <t>Маркетинговая цена за единицу, тенге без НДС</t>
  </si>
  <si>
    <t>2 Т</t>
  </si>
  <si>
    <t>№</t>
  </si>
  <si>
    <t xml:space="preserve">Код по ЕНС ТРУ </t>
  </si>
  <si>
    <t>Наименование закупаемых товаров, работ и услуг 
(по коду ЕНС ТРУ)</t>
  </si>
  <si>
    <t>Основание для особого порядка осуществления закупок согласно ст. 73 Порядка</t>
  </si>
  <si>
    <t>Приоритет закупки</t>
  </si>
  <si>
    <t>Прогноз местного содержания, %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</si>
  <si>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</si>
  <si>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</si>
  <si>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</si>
  <si>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 (товары)</t>
  </si>
  <si>
    <t>Условия оплаты</t>
  </si>
  <si>
    <t>Дополнительная характеристика товаров, работ и услуг</t>
  </si>
  <si>
    <t>Кол-во, объем</t>
  </si>
  <si>
    <t>Сумма, планируемая для закупок ТРУ без НДС,  тенге</t>
  </si>
  <si>
    <t>Сумма,  планируемая для закупки ТРУ с НДС,  тенге</t>
  </si>
  <si>
    <t>Предоплата, %</t>
  </si>
  <si>
    <t>Промежуточный платеж (по факту), %</t>
  </si>
  <si>
    <t>Окончательный платеж,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</si>
  <si>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</si>
  <si>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</si>
  <si>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</si>
  <si>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</si>
  <si>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</si>
  <si>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</si>
  <si>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</si>
  <si>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</si>
  <si>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</si>
  <si>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</si>
  <si>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</si>
  <si>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</si>
  <si>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</si>
  <si>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</si>
  <si>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</si>
  <si>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</si>
  <si>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</si>
  <si>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</si>
  <si>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</si>
  <si>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</si>
  <si>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1 У</t>
  </si>
  <si>
    <t>KZ</t>
  </si>
  <si>
    <t>230000000</t>
  </si>
  <si>
    <t>г. Атырау, Трасса Атырау-Доссор, строение 295</t>
  </si>
  <si>
    <t>ТОО «KPI Inc.»</t>
  </si>
  <si>
    <t>73-1-3</t>
  </si>
  <si>
    <t>Электроэнергия</t>
  </si>
  <si>
    <t>Обеспечение готовности электр. мощности</t>
  </si>
  <si>
    <t>Балансирование электрической энергии</t>
  </si>
  <si>
    <t>351110.100.000000</t>
  </si>
  <si>
    <t>для собственного потребления</t>
  </si>
  <si>
    <t>Краткая характеристика</t>
  </si>
  <si>
    <t>Киловатт</t>
  </si>
  <si>
    <t>749020.000.000129</t>
  </si>
  <si>
    <t>Услуги по обеспечению готовности электрической мощности к несению нагрузки</t>
  </si>
  <si>
    <t>51210.130.000000</t>
  </si>
  <si>
    <t>Услуги по организации балансирования производства-потребления электрической энергии</t>
  </si>
  <si>
    <t>2 У</t>
  </si>
  <si>
    <t>ИТОГО товары:</t>
  </si>
  <si>
    <t>ИТОГО услуги:</t>
  </si>
  <si>
    <t>Электроэнергия (оплата коммунальных платежей по служебным квартирам)</t>
  </si>
  <si>
    <t>DDP</t>
  </si>
  <si>
    <t xml:space="preserve">351310.100.000001	</t>
  </si>
  <si>
    <t xml:space="preserve">	Услуги по пользованию национальной электрической сетью</t>
  </si>
  <si>
    <t>Услуги по обеспечению технического обслуживания и поддержанию в эксплуатационной готовности национальной электрической сети</t>
  </si>
  <si>
    <t>Услуга по пользованию национальной электрической сетью</t>
  </si>
  <si>
    <t>20</t>
  </si>
  <si>
    <t>Перечень статей особого порядка осуществления закупок ТОО «KPI Inc.» на 2024 год</t>
  </si>
  <si>
    <t>2024 год</t>
  </si>
  <si>
    <t>Атырау Энергосату ЖШС</t>
  </si>
  <si>
    <t>ТОО Атырау Энергосату</t>
  </si>
  <si>
    <t>А/10399</t>
  </si>
  <si>
    <t>ЖШС "ЖЭК жөніндегі ҚЕАО"</t>
  </si>
  <si>
    <t>ТОО "РАСЧЕТНО-ФИНАНСОВЫЙ ЦЕНТР ПО ПОДДЕРЖКЕ ВИЭ"</t>
  </si>
  <si>
    <t>№10-ЕЗ/ДП-189</t>
  </si>
  <si>
    <t>Жаңартылатын энергия көздерін қолдау жөніндегі есеп айырысу-қаржы орталығыЖШС</t>
  </si>
  <si>
    <t>ТОО "Расчетно-финансовый центр по поддержке возобновляемых источников энергии"</t>
  </si>
  <si>
    <t>08-ДО-350</t>
  </si>
  <si>
    <t>KEGOC АҚ филиалы</t>
  </si>
  <si>
    <t>Филиал АО "KEGOC"</t>
  </si>
  <si>
    <t>1 ОБР/07-12-Д-1</t>
  </si>
  <si>
    <t>№7НЭС/07-12-Д-50</t>
  </si>
  <si>
    <t>ОЗМ</t>
  </si>
  <si>
    <t>АХД</t>
  </si>
  <si>
    <t>Служба главного энергетика</t>
  </si>
  <si>
    <t>1 Т</t>
  </si>
  <si>
    <t>3 У</t>
  </si>
  <si>
    <t>Приложение</t>
  </si>
  <si>
    <t xml:space="preserve">к приказу </t>
  </si>
  <si>
    <t>№454-ОД</t>
  </si>
  <si>
    <t xml:space="preserve">от «29» декабрь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</si>
</sst>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9" fontId="0" fillId="0" borderId="0" xfId="0" applyNumberFormat="1"/>
    <xf numFmtId="49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/>
    <xf numFmtId="49" fontId="7" fillId="0" borderId="9" xfId="0" applyNumberFormat="1" applyFont="1" applyBorder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3" fontId="0" fillId="0" borderId="0" xfId="1" applyFont="1"/>
    <xf numFmtId="49" fontId="8" fillId="0" borderId="1" xfId="0" applyNumberFormat="1" applyFont="1" applyBorder="1" applyAlignment="1">
      <alignment horizontal="center" wrapText="1"/>
    </xf>
    <xf numFmtId="43" fontId="3" fillId="0" borderId="0" xfId="1" applyFont="1"/>
    <xf numFmtId="0" fontId="3" fillId="0" borderId="0" xfId="0" applyFont="1"/>
    <xf numFmtId="1" fontId="7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49" fontId="7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wrapText="1"/>
    </xf>
    <xf numFmtId="1" fontId="7" fillId="2" borderId="1" xfId="0" applyNumberFormat="1" applyFont="1" applyFill="1" applyBorder="1" applyAlignment="1">
      <alignment wrapText="1"/>
    </xf>
    <xf numFmtId="43" fontId="9" fillId="2" borderId="1" xfId="1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/>
    <xf numFmtId="43" fontId="7" fillId="2" borderId="1" xfId="1" applyFont="1" applyFill="1" applyBorder="1"/>
    <xf numFmtId="0" fontId="7" fillId="2" borderId="1" xfId="0" applyFont="1" applyFill="1" applyBorder="1" applyAlignment="1">
      <alignment vertical="top" wrapText="1"/>
    </xf>
    <xf numFmtId="43" fontId="6" fillId="0" borderId="0" xfId="1" applyFont="1" applyAlignment="1">
      <alignment horizontal="left"/>
    </xf>
    <xf numFmtId="43" fontId="7" fillId="0" borderId="9" xfId="1" applyFont="1" applyBorder="1"/>
    <xf numFmtId="0" fontId="0" fillId="3" borderId="0" xfId="0" applyFill="1"/>
    <xf numFmtId="164" fontId="7" fillId="2" borderId="1" xfId="1" applyNumberFormat="1" applyFont="1" applyFill="1" applyBorder="1"/>
    <xf numFmtId="0" fontId="11" fillId="2" borderId="1" xfId="0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wrapText="1"/>
    </xf>
    <xf numFmtId="1" fontId="11" fillId="2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wrapText="1"/>
    </xf>
    <xf numFmtId="164" fontId="11" fillId="2" borderId="1" xfId="1" applyNumberFormat="1" applyFont="1" applyFill="1" applyBorder="1" applyAlignment="1">
      <alignment horizontal="right" wrapText="1"/>
    </xf>
    <xf numFmtId="43" fontId="11" fillId="2" borderId="1" xfId="1" applyFont="1" applyFill="1" applyBorder="1" applyAlignment="1">
      <alignment horizontal="right" wrapText="1"/>
    </xf>
    <xf numFmtId="49" fontId="11" fillId="2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top"/>
    </xf>
    <xf numFmtId="0" fontId="0" fillId="3" borderId="1" xfId="0" applyFill="1" applyBorder="1"/>
    <xf numFmtId="0" fontId="0" fillId="2" borderId="1" xfId="0" applyFill="1" applyBorder="1"/>
    <xf numFmtId="49" fontId="8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1" fontId="11" fillId="2" borderId="11" xfId="0" applyNumberFormat="1" applyFont="1" applyFill="1" applyBorder="1" applyAlignment="1">
      <alignment wrapText="1"/>
    </xf>
    <xf numFmtId="1" fontId="7" fillId="2" borderId="11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43" fontId="0" fillId="0" borderId="12" xfId="1" applyFont="1" applyBorder="1" applyAlignment="1">
      <alignment wrapText="1"/>
    </xf>
    <xf numFmtId="49" fontId="11" fillId="2" borderId="12" xfId="0" applyNumberFormat="1" applyFont="1" applyFill="1" applyBorder="1" applyAlignment="1">
      <alignment wrapText="1"/>
    </xf>
    <xf numFmtId="43" fontId="0" fillId="2" borderId="12" xfId="1" applyFont="1" applyFill="1" applyBorder="1" applyAlignment="1">
      <alignment wrapText="1"/>
    </xf>
    <xf numFmtId="49" fontId="7" fillId="2" borderId="12" xfId="0" applyNumberFormat="1" applyFont="1" applyFill="1" applyBorder="1" applyAlignment="1">
      <alignment wrapText="1"/>
    </xf>
    <xf numFmtId="0" fontId="10" fillId="4" borderId="8" xfId="0" applyFont="1" applyFill="1" applyBorder="1" applyAlignment="1">
      <alignment horizontal="left" wrapText="1"/>
    </xf>
    <xf numFmtId="49" fontId="8" fillId="4" borderId="1" xfId="0" applyNumberFormat="1" applyFont="1" applyFill="1" applyBorder="1" applyAlignment="1">
      <alignment wrapText="1"/>
    </xf>
    <xf numFmtId="0" fontId="10" fillId="4" borderId="1" xfId="0" applyFont="1" applyFill="1" applyBorder="1" applyAlignment="1">
      <alignment horizontal="left" wrapText="1"/>
    </xf>
    <xf numFmtId="1" fontId="8" fillId="4" borderId="1" xfId="0" applyNumberFormat="1" applyFont="1" applyFill="1" applyBorder="1" applyAlignment="1">
      <alignment horizontal="center" wrapText="1"/>
    </xf>
    <xf numFmtId="49" fontId="8" fillId="4" borderId="1" xfId="0" applyNumberFormat="1" applyFont="1" applyFill="1" applyBorder="1" applyAlignment="1">
      <alignment horizontal="center" wrapText="1"/>
    </xf>
    <xf numFmtId="1" fontId="8" fillId="4" borderId="1" xfId="0" applyNumberFormat="1" applyFont="1" applyFill="1" applyBorder="1" applyAlignment="1">
      <alignment wrapText="1"/>
    </xf>
    <xf numFmtId="49" fontId="8" fillId="4" borderId="8" xfId="0" applyNumberFormat="1" applyFont="1" applyFill="1" applyBorder="1" applyAlignment="1">
      <alignment wrapText="1"/>
    </xf>
    <xf numFmtId="164" fontId="10" fillId="4" borderId="8" xfId="1" applyNumberFormat="1" applyFont="1" applyFill="1" applyBorder="1" applyAlignment="1">
      <alignment horizontal="right" wrapText="1"/>
    </xf>
    <xf numFmtId="43" fontId="10" fillId="4" borderId="8" xfId="1" applyFont="1" applyFill="1" applyBorder="1" applyAlignment="1">
      <alignment horizontal="right" wrapText="1"/>
    </xf>
    <xf numFmtId="49" fontId="8" fillId="4" borderId="8" xfId="0" applyNumberFormat="1" applyFont="1" applyFill="1" applyBorder="1" applyAlignment="1">
      <alignment vertical="top" wrapText="1"/>
    </xf>
    <xf numFmtId="164" fontId="10" fillId="4" borderId="1" xfId="1" applyNumberFormat="1" applyFont="1" applyFill="1" applyBorder="1" applyAlignment="1">
      <alignment horizontal="right" wrapText="1"/>
    </xf>
    <xf numFmtId="43" fontId="10" fillId="4" borderId="1" xfId="1" applyFont="1" applyFill="1" applyBorder="1" applyAlignment="1">
      <alignment horizontal="right" wrapText="1"/>
    </xf>
    <xf numFmtId="49" fontId="8" fillId="4" borderId="1" xfId="0" applyNumberFormat="1" applyFont="1" applyFill="1" applyBorder="1" applyAlignment="1">
      <alignment vertical="top" wrapText="1"/>
    </xf>
    <xf numFmtId="49" fontId="7" fillId="0" borderId="0" xfId="0" applyNumberFormat="1" applyFont="1" applyAlignment="1">
      <alignment horizontal="left"/>
    </xf>
    <xf numFmtId="49" fontId="8" fillId="4" borderId="11" xfId="0" applyNumberFormat="1" applyFont="1" applyFill="1" applyBorder="1" applyAlignment="1">
      <alignment horizontal="left" wrapText="1"/>
    </xf>
    <xf numFmtId="49" fontId="8" fillId="4" borderId="12" xfId="0" applyNumberFormat="1" applyFont="1" applyFill="1" applyBorder="1" applyAlignment="1">
      <alignment horizontal="left" wrapText="1"/>
    </xf>
    <xf numFmtId="49" fontId="8" fillId="4" borderId="6" xfId="0" applyNumberFormat="1" applyFont="1" applyFill="1" applyBorder="1" applyAlignment="1">
      <alignment horizontal="left" wrapText="1"/>
    </xf>
    <xf numFmtId="49" fontId="8" fillId="4" borderId="7" xfId="0" applyNumberFormat="1" applyFont="1" applyFill="1" applyBorder="1" applyAlignment="1">
      <alignment horizontal="left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adezhda.assanova\Downloads\u7jgu94dpi01a8xsjn3qkc3oifa3lhbu.xlsm" TargetMode="External"/><Relationship Id="rId1" Type="http://schemas.openxmlformats.org/officeDocument/2006/relationships/externalLinkPath" Target="/Users/nadezhda.assanova/Downloads/u7jgu94dpi01a8xsjn3qkc3oifa3lhbu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еречень особого порядка р.я."/>
      <sheetName val="Типы действий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0"/>
  <sheetViews>
    <sheetView tabSelected="1" view="pageBreakPreview" zoomScale="80" zoomScaleNormal="85" zoomScaleSheetLayoutView="80" workbookViewId="0">
      <pane ySplit="12" topLeftCell="A13" activePane="bottomLeft" state="frozen"/>
      <selection pane="bottomLeft" activeCell="U6" sqref="U6"/>
    </sheetView>
  </sheetViews>
  <sheetFormatPr defaultRowHeight="15" x14ac:dyDescent="0.25"/>
  <cols>
    <col min="1" max="1" width="12" customWidth="1"/>
    <col min="2" max="2" width="12.140625" customWidth="1"/>
    <col min="3" max="3" width="14.140625" customWidth="1"/>
    <col min="4" max="4" width="28" customWidth="1"/>
    <col min="5" max="5" width="23" customWidth="1"/>
    <col min="6" max="6" width="12.7109375" hidden="1" customWidth="1"/>
    <col min="7" max="9" width="0" hidden="1" customWidth="1"/>
    <col min="10" max="10" width="16.28515625" hidden="1" customWidth="1"/>
    <col min="11" max="11" width="13.5703125" hidden="1" customWidth="1"/>
    <col min="12" max="12" width="9.5703125" hidden="1" customWidth="1"/>
    <col min="13" max="15" width="13.5703125" hidden="1" customWidth="1"/>
    <col min="16" max="16" width="11.28515625" customWidth="1"/>
    <col min="17" max="17" width="17.28515625" customWidth="1"/>
    <col min="18" max="18" width="17.7109375" style="8" customWidth="1"/>
    <col min="19" max="19" width="20.85546875" style="8" customWidth="1"/>
    <col min="20" max="20" width="18" style="8" customWidth="1"/>
    <col min="21" max="21" width="36.28515625" customWidth="1"/>
    <col min="22" max="22" width="18.85546875" hidden="1" customWidth="1"/>
    <col min="23" max="23" width="5.7109375" hidden="1" customWidth="1"/>
    <col min="24" max="24" width="15.28515625" hidden="1" customWidth="1"/>
    <col min="25" max="26" width="9.140625" hidden="1" customWidth="1"/>
    <col min="27" max="27" width="17.85546875" hidden="1" customWidth="1"/>
    <col min="28" max="28" width="20.42578125" hidden="1" customWidth="1"/>
    <col min="29" max="29" width="35.5703125" hidden="1" customWidth="1"/>
  </cols>
  <sheetData>
    <row r="1" spans="1:2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U1" s="62" t="s">
        <v>88</v>
      </c>
    </row>
    <row r="2" spans="1:2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U2" s="62" t="s">
        <v>89</v>
      </c>
    </row>
    <row r="3" spans="1:2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U3" s="62" t="s">
        <v>45</v>
      </c>
    </row>
    <row r="4" spans="1:2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U4" s="62" t="s">
        <v>90</v>
      </c>
    </row>
    <row r="5" spans="1:2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U5" s="62" t="s">
        <v>91</v>
      </c>
    </row>
    <row r="6" spans="1:29" ht="14.4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U6" s="2"/>
    </row>
    <row r="7" spans="1:29" ht="14.45" customHeight="1" x14ac:dyDescent="0.3">
      <c r="A7" s="1"/>
      <c r="B7" s="70" t="s">
        <v>68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1"/>
    </row>
    <row r="8" spans="1:29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3"/>
      <c r="S8" s="23"/>
      <c r="T8" s="23"/>
      <c r="U8" s="1"/>
    </row>
    <row r="9" spans="1:29" ht="17.25" customHeight="1" x14ac:dyDescent="0.25">
      <c r="A9" s="1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4"/>
      <c r="S9" s="24"/>
      <c r="T9" s="24"/>
      <c r="U9" s="1"/>
    </row>
    <row r="10" spans="1:29" ht="17.25" customHeight="1" x14ac:dyDescent="0.25">
      <c r="A10" s="67"/>
      <c r="B10" s="67" t="s">
        <v>3</v>
      </c>
      <c r="C10" s="67" t="s">
        <v>4</v>
      </c>
      <c r="D10" s="67" t="s">
        <v>5</v>
      </c>
      <c r="E10" s="67" t="s">
        <v>52</v>
      </c>
      <c r="F10" s="71" t="s">
        <v>6</v>
      </c>
      <c r="G10" s="74" t="s">
        <v>7</v>
      </c>
      <c r="H10" s="74" t="s">
        <v>8</v>
      </c>
      <c r="I10" s="74" t="s">
        <v>9</v>
      </c>
      <c r="J10" s="74" t="s">
        <v>10</v>
      </c>
      <c r="K10" s="74" t="s">
        <v>11</v>
      </c>
      <c r="L10" s="74" t="s">
        <v>12</v>
      </c>
      <c r="M10" s="77" t="s">
        <v>13</v>
      </c>
      <c r="N10" s="78"/>
      <c r="O10" s="78"/>
      <c r="P10" s="67" t="s">
        <v>0</v>
      </c>
      <c r="Q10" s="67" t="s">
        <v>69</v>
      </c>
      <c r="R10" s="67"/>
      <c r="S10" s="67"/>
      <c r="T10" s="67"/>
      <c r="U10" s="67" t="s">
        <v>14</v>
      </c>
    </row>
    <row r="11" spans="1:29" ht="17.25" customHeight="1" x14ac:dyDescent="0.25">
      <c r="A11" s="67"/>
      <c r="B11" s="67"/>
      <c r="C11" s="67"/>
      <c r="D11" s="67"/>
      <c r="E11" s="67"/>
      <c r="F11" s="72"/>
      <c r="G11" s="75"/>
      <c r="H11" s="75"/>
      <c r="I11" s="75"/>
      <c r="J11" s="75"/>
      <c r="K11" s="75"/>
      <c r="L11" s="75"/>
      <c r="M11" s="79"/>
      <c r="N11" s="80"/>
      <c r="O11" s="80"/>
      <c r="P11" s="67"/>
      <c r="Q11" s="67" t="s">
        <v>15</v>
      </c>
      <c r="R11" s="69" t="s">
        <v>1</v>
      </c>
      <c r="S11" s="69" t="s">
        <v>16</v>
      </c>
      <c r="T11" s="69" t="s">
        <v>17</v>
      </c>
      <c r="U11" s="68"/>
    </row>
    <row r="12" spans="1:29" ht="46.5" customHeight="1" x14ac:dyDescent="0.25">
      <c r="A12" s="67"/>
      <c r="B12" s="67"/>
      <c r="C12" s="67"/>
      <c r="D12" s="67"/>
      <c r="E12" s="67"/>
      <c r="F12" s="73"/>
      <c r="G12" s="76"/>
      <c r="H12" s="76"/>
      <c r="I12" s="76"/>
      <c r="J12" s="76"/>
      <c r="K12" s="76"/>
      <c r="L12" s="76"/>
      <c r="M12" s="6" t="s">
        <v>18</v>
      </c>
      <c r="N12" s="6" t="s">
        <v>19</v>
      </c>
      <c r="O12" s="40" t="s">
        <v>20</v>
      </c>
      <c r="P12" s="67"/>
      <c r="Q12" s="67"/>
      <c r="R12" s="69"/>
      <c r="S12" s="69"/>
      <c r="T12" s="69"/>
      <c r="U12" s="68"/>
      <c r="V12" s="13"/>
      <c r="X12" t="s">
        <v>83</v>
      </c>
    </row>
    <row r="13" spans="1:29" x14ac:dyDescent="0.25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44" t="s">
        <v>26</v>
      </c>
      <c r="G13" s="7" t="s">
        <v>27</v>
      </c>
      <c r="H13" s="7" t="s">
        <v>28</v>
      </c>
      <c r="I13" s="7" t="s">
        <v>29</v>
      </c>
      <c r="J13" s="7" t="s">
        <v>30</v>
      </c>
      <c r="K13" s="7" t="s">
        <v>31</v>
      </c>
      <c r="L13" s="7" t="s">
        <v>32</v>
      </c>
      <c r="M13" s="7" t="s">
        <v>33</v>
      </c>
      <c r="N13" s="7" t="s">
        <v>34</v>
      </c>
      <c r="O13" s="41" t="s">
        <v>35</v>
      </c>
      <c r="P13" s="9" t="s">
        <v>36</v>
      </c>
      <c r="Q13" s="9" t="s">
        <v>37</v>
      </c>
      <c r="R13" s="9" t="s">
        <v>38</v>
      </c>
      <c r="S13" s="9" t="s">
        <v>39</v>
      </c>
      <c r="T13" s="9" t="s">
        <v>67</v>
      </c>
      <c r="U13" s="9" t="s">
        <v>40</v>
      </c>
    </row>
    <row r="14" spans="1:29" s="25" customFormat="1" ht="30.75" customHeight="1" x14ac:dyDescent="0.25">
      <c r="A14" s="14" t="s">
        <v>45</v>
      </c>
      <c r="B14" s="14" t="s">
        <v>86</v>
      </c>
      <c r="C14" s="15" t="s">
        <v>50</v>
      </c>
      <c r="D14" s="15" t="s">
        <v>47</v>
      </c>
      <c r="E14" s="15" t="s">
        <v>51</v>
      </c>
      <c r="F14" s="48" t="s">
        <v>46</v>
      </c>
      <c r="G14" s="15"/>
      <c r="H14" s="12">
        <v>100</v>
      </c>
      <c r="I14" s="16" t="s">
        <v>42</v>
      </c>
      <c r="J14" s="16" t="s">
        <v>43</v>
      </c>
      <c r="K14" s="15" t="s">
        <v>44</v>
      </c>
      <c r="L14" s="14" t="s">
        <v>62</v>
      </c>
      <c r="M14" s="17">
        <v>0</v>
      </c>
      <c r="N14" s="17">
        <v>100</v>
      </c>
      <c r="O14" s="43">
        <v>0</v>
      </c>
      <c r="P14" s="16" t="s">
        <v>53</v>
      </c>
      <c r="Q14" s="18">
        <f>S14/R14</f>
        <v>68181.818181818177</v>
      </c>
      <c r="R14" s="18">
        <v>10.56</v>
      </c>
      <c r="S14" s="18">
        <v>720000</v>
      </c>
      <c r="T14" s="18">
        <f t="shared" ref="T14" si="0">S14*1.12</f>
        <v>806400.00000000012</v>
      </c>
      <c r="U14" s="19" t="s">
        <v>61</v>
      </c>
      <c r="V14" s="45" t="s">
        <v>84</v>
      </c>
      <c r="X14" s="39">
        <v>90000607</v>
      </c>
      <c r="Y14" s="35" t="s">
        <v>47</v>
      </c>
      <c r="Z14" s="35" t="s">
        <v>51</v>
      </c>
      <c r="AA14" s="36" t="s">
        <v>70</v>
      </c>
      <c r="AB14" s="36" t="s">
        <v>71</v>
      </c>
      <c r="AC14" s="36" t="s">
        <v>72</v>
      </c>
    </row>
    <row r="15" spans="1:29" ht="30.75" customHeight="1" x14ac:dyDescent="0.25">
      <c r="A15" s="14" t="s">
        <v>45</v>
      </c>
      <c r="B15" s="30" t="s">
        <v>2</v>
      </c>
      <c r="C15" s="27" t="s">
        <v>50</v>
      </c>
      <c r="D15" s="27" t="s">
        <v>47</v>
      </c>
      <c r="E15" s="27" t="s">
        <v>51</v>
      </c>
      <c r="F15" s="46" t="s">
        <v>46</v>
      </c>
      <c r="G15" s="27"/>
      <c r="H15" s="29">
        <v>100</v>
      </c>
      <c r="I15" s="28" t="s">
        <v>42</v>
      </c>
      <c r="J15" s="28" t="s">
        <v>43</v>
      </c>
      <c r="K15" s="27" t="s">
        <v>44</v>
      </c>
      <c r="L15" s="30" t="s">
        <v>62</v>
      </c>
      <c r="M15" s="31">
        <v>0</v>
      </c>
      <c r="N15" s="31">
        <v>100</v>
      </c>
      <c r="O15" s="42">
        <v>0</v>
      </c>
      <c r="P15" s="28" t="s">
        <v>53</v>
      </c>
      <c r="Q15" s="32">
        <v>290328000</v>
      </c>
      <c r="R15" s="33">
        <f>S15/Q15</f>
        <v>14.689500000000001</v>
      </c>
      <c r="S15" s="33">
        <v>4264773156</v>
      </c>
      <c r="T15" s="33">
        <f t="shared" ref="T15" si="1">S15*1.12</f>
        <v>4776545934.7200003</v>
      </c>
      <c r="U15" s="34" t="s">
        <v>47</v>
      </c>
      <c r="V15" s="47" t="s">
        <v>85</v>
      </c>
      <c r="X15" s="38"/>
      <c r="Y15" s="35" t="s">
        <v>47</v>
      </c>
      <c r="Z15" s="35" t="s">
        <v>51</v>
      </c>
      <c r="AA15" s="36" t="s">
        <v>73</v>
      </c>
      <c r="AB15" s="36" t="s">
        <v>74</v>
      </c>
      <c r="AC15" s="36" t="s">
        <v>75</v>
      </c>
    </row>
    <row r="16" spans="1:29" s="11" customFormat="1" ht="30" customHeight="1" x14ac:dyDescent="0.25">
      <c r="A16" s="63" t="s">
        <v>59</v>
      </c>
      <c r="B16" s="64"/>
      <c r="C16" s="51"/>
      <c r="D16" s="51"/>
      <c r="E16" s="51"/>
      <c r="F16" s="50"/>
      <c r="G16" s="51"/>
      <c r="H16" s="52"/>
      <c r="I16" s="50"/>
      <c r="J16" s="50"/>
      <c r="K16" s="51"/>
      <c r="L16" s="53"/>
      <c r="M16" s="54"/>
      <c r="N16" s="54"/>
      <c r="O16" s="54"/>
      <c r="P16" s="50"/>
      <c r="Q16" s="59"/>
      <c r="R16" s="60"/>
      <c r="S16" s="60">
        <f>SUM(S14:S15)</f>
        <v>4265493156</v>
      </c>
      <c r="T16" s="60">
        <f>SUM(T14:T15)</f>
        <v>4777352334.7200003</v>
      </c>
      <c r="U16" s="61"/>
      <c r="V16" s="10"/>
    </row>
    <row r="17" spans="1:29" s="13" customFormat="1" ht="84" customHeight="1" x14ac:dyDescent="0.25">
      <c r="A17" s="14" t="s">
        <v>45</v>
      </c>
      <c r="B17" s="14" t="s">
        <v>41</v>
      </c>
      <c r="C17" s="15" t="s">
        <v>54</v>
      </c>
      <c r="D17" s="15" t="s">
        <v>55</v>
      </c>
      <c r="E17" s="15" t="s">
        <v>55</v>
      </c>
      <c r="F17" s="48" t="s">
        <v>46</v>
      </c>
      <c r="G17" s="15"/>
      <c r="H17" s="12">
        <v>100</v>
      </c>
      <c r="I17" s="16" t="s">
        <v>42</v>
      </c>
      <c r="J17" s="16" t="s">
        <v>43</v>
      </c>
      <c r="K17" s="15" t="s">
        <v>44</v>
      </c>
      <c r="L17" s="14"/>
      <c r="M17" s="17">
        <v>0</v>
      </c>
      <c r="N17" s="17">
        <v>100</v>
      </c>
      <c r="O17" s="43">
        <v>0</v>
      </c>
      <c r="P17" s="20"/>
      <c r="Q17" s="26">
        <v>1</v>
      </c>
      <c r="R17" s="21">
        <v>242709962</v>
      </c>
      <c r="S17" s="18">
        <f t="shared" ref="S17:S19" si="2">Q17*R17</f>
        <v>242709962</v>
      </c>
      <c r="T17" s="18">
        <f t="shared" ref="T17:T19" si="3">S17*1.12</f>
        <v>271835157.44</v>
      </c>
      <c r="U17" s="22" t="s">
        <v>48</v>
      </c>
      <c r="V17" s="47" t="s">
        <v>85</v>
      </c>
      <c r="X17" s="38"/>
      <c r="Y17" s="37" t="s">
        <v>55</v>
      </c>
      <c r="Z17" s="35" t="s">
        <v>55</v>
      </c>
      <c r="AA17" s="36" t="s">
        <v>76</v>
      </c>
      <c r="AB17" s="36" t="s">
        <v>77</v>
      </c>
      <c r="AC17" s="36" t="s">
        <v>78</v>
      </c>
    </row>
    <row r="18" spans="1:29" s="13" customFormat="1" ht="60" customHeight="1" x14ac:dyDescent="0.25">
      <c r="A18" s="14" t="s">
        <v>45</v>
      </c>
      <c r="B18" s="14" t="s">
        <v>58</v>
      </c>
      <c r="C18" s="15" t="s">
        <v>56</v>
      </c>
      <c r="D18" s="15" t="s">
        <v>57</v>
      </c>
      <c r="E18" s="15" t="s">
        <v>57</v>
      </c>
      <c r="F18" s="48" t="s">
        <v>46</v>
      </c>
      <c r="G18" s="15"/>
      <c r="H18" s="12">
        <v>100</v>
      </c>
      <c r="I18" s="16" t="s">
        <v>42</v>
      </c>
      <c r="J18" s="16" t="s">
        <v>43</v>
      </c>
      <c r="K18" s="15" t="s">
        <v>44</v>
      </c>
      <c r="L18" s="14"/>
      <c r="M18" s="17">
        <v>0</v>
      </c>
      <c r="N18" s="17">
        <v>100</v>
      </c>
      <c r="O18" s="43">
        <v>0</v>
      </c>
      <c r="P18" s="20"/>
      <c r="Q18" s="26">
        <v>1</v>
      </c>
      <c r="R18" s="21">
        <v>17419680</v>
      </c>
      <c r="S18" s="18">
        <f t="shared" si="2"/>
        <v>17419680</v>
      </c>
      <c r="T18" s="18">
        <f t="shared" si="3"/>
        <v>19510041.600000001</v>
      </c>
      <c r="U18" s="22" t="s">
        <v>49</v>
      </c>
      <c r="V18" s="47" t="s">
        <v>85</v>
      </c>
      <c r="X18" s="38"/>
      <c r="Y18" s="37" t="s">
        <v>57</v>
      </c>
      <c r="Z18" s="35" t="s">
        <v>57</v>
      </c>
      <c r="AA18" s="36" t="s">
        <v>79</v>
      </c>
      <c r="AB18" s="36" t="s">
        <v>80</v>
      </c>
      <c r="AC18" s="36" t="s">
        <v>81</v>
      </c>
    </row>
    <row r="19" spans="1:29" ht="89.25" customHeight="1" x14ac:dyDescent="0.25">
      <c r="A19" s="14" t="s">
        <v>45</v>
      </c>
      <c r="B19" s="14" t="s">
        <v>87</v>
      </c>
      <c r="C19" s="15" t="s">
        <v>63</v>
      </c>
      <c r="D19" s="15" t="s">
        <v>64</v>
      </c>
      <c r="E19" s="15" t="s">
        <v>65</v>
      </c>
      <c r="F19" s="48" t="s">
        <v>46</v>
      </c>
      <c r="G19" s="20"/>
      <c r="H19" s="12">
        <v>100</v>
      </c>
      <c r="I19" s="16" t="s">
        <v>42</v>
      </c>
      <c r="J19" s="16" t="s">
        <v>43</v>
      </c>
      <c r="K19" s="15" t="s">
        <v>44</v>
      </c>
      <c r="L19" s="14"/>
      <c r="M19" s="17">
        <v>0</v>
      </c>
      <c r="N19" s="17">
        <v>100</v>
      </c>
      <c r="O19" s="43">
        <v>0</v>
      </c>
      <c r="P19" s="20"/>
      <c r="Q19" s="20">
        <v>1</v>
      </c>
      <c r="R19" s="21">
        <v>564107304</v>
      </c>
      <c r="S19" s="18">
        <f t="shared" si="2"/>
        <v>564107304</v>
      </c>
      <c r="T19" s="18">
        <f t="shared" si="3"/>
        <v>631800180.48000002</v>
      </c>
      <c r="U19" s="22" t="s">
        <v>66</v>
      </c>
      <c r="V19" s="47" t="s">
        <v>85</v>
      </c>
      <c r="X19" s="38"/>
      <c r="Y19" s="37" t="s">
        <v>64</v>
      </c>
      <c r="Z19" s="35" t="s">
        <v>65</v>
      </c>
      <c r="AA19" s="36" t="s">
        <v>79</v>
      </c>
      <c r="AB19" s="36" t="s">
        <v>80</v>
      </c>
      <c r="AC19" s="36" t="s">
        <v>82</v>
      </c>
    </row>
    <row r="20" spans="1:29" s="11" customFormat="1" ht="24.75" customHeight="1" x14ac:dyDescent="0.25">
      <c r="A20" s="65" t="s">
        <v>60</v>
      </c>
      <c r="B20" s="66"/>
      <c r="C20" s="49"/>
      <c r="D20" s="49"/>
      <c r="E20" s="49"/>
      <c r="F20" s="50"/>
      <c r="G20" s="51"/>
      <c r="H20" s="52"/>
      <c r="I20" s="50"/>
      <c r="J20" s="50"/>
      <c r="K20" s="51"/>
      <c r="L20" s="53"/>
      <c r="M20" s="54"/>
      <c r="N20" s="54"/>
      <c r="O20" s="54"/>
      <c r="P20" s="55"/>
      <c r="Q20" s="56"/>
      <c r="R20" s="57"/>
      <c r="S20" s="57">
        <f>SUM(S17:S19)</f>
        <v>824236946</v>
      </c>
      <c r="T20" s="57">
        <f>SUM(T17:T19)</f>
        <v>923145379.51999998</v>
      </c>
      <c r="U20" s="58"/>
      <c r="V20" s="10"/>
    </row>
  </sheetData>
  <autoFilter ref="A13:U20" xr:uid="{00000000-0001-0000-0000-000000000000}"/>
  <mergeCells count="23">
    <mergeCell ref="B7:T7"/>
    <mergeCell ref="A10:A12"/>
    <mergeCell ref="B10:B12"/>
    <mergeCell ref="C10:C12"/>
    <mergeCell ref="D10:D12"/>
    <mergeCell ref="F10:F12"/>
    <mergeCell ref="E10:E12"/>
    <mergeCell ref="G10:G12"/>
    <mergeCell ref="H10:H12"/>
    <mergeCell ref="I10:I12"/>
    <mergeCell ref="J10:J12"/>
    <mergeCell ref="K10:K12"/>
    <mergeCell ref="L10:L12"/>
    <mergeCell ref="M10:O11"/>
    <mergeCell ref="P10:P12"/>
    <mergeCell ref="Q10:T10"/>
    <mergeCell ref="A16:B16"/>
    <mergeCell ref="A20:B20"/>
    <mergeCell ref="U10:U12"/>
    <mergeCell ref="Q11:Q12"/>
    <mergeCell ref="R11:R12"/>
    <mergeCell ref="S11:S12"/>
    <mergeCell ref="T11:T12"/>
  </mergeCells>
  <phoneticPr fontId="2" type="noConversion"/>
  <dataValidations count="5">
    <dataValidation type="list" allowBlank="1" showInputMessage="1" showErrorMessage="1" sqref="P20 P14:P16" xr:uid="{DAFDACBA-BD2D-4E07-A489-F5D4F5265148}">
      <formula1>ЕИ</formula1>
    </dataValidation>
    <dataValidation type="list" allowBlank="1" showInputMessage="1" showErrorMessage="1" sqref="G20 G14:G18" xr:uid="{8F877018-F55E-4CAC-8C86-FC68D0CC776B}">
      <formula1>Приоритет_закупок</formula1>
    </dataValidation>
    <dataValidation type="custom" allowBlank="1" showInputMessage="1" showErrorMessage="1" sqref="T17:T19 T14:T15" xr:uid="{87610E5D-B160-4F79-A31F-08A26D5F3B55}">
      <formula1>R14*S14</formula1>
    </dataValidation>
    <dataValidation type="whole" allowBlank="1" showInputMessage="1" showErrorMessage="1" sqref="H14:H20 M14:O20" xr:uid="{AAA603D5-5100-4D7F-A151-AECCDF598DCF}">
      <formula1>0</formula1>
      <formula2>100</formula2>
    </dataValidation>
    <dataValidation type="list" allowBlank="1" showInputMessage="1" showErrorMessage="1" sqref="L14:L20" xr:uid="{92DDF92C-F960-400A-9748-3089B9123E78}">
      <formula1>Инкотермс</formula1>
    </dataValidation>
  </dataValidations>
  <pageMargins left="0.19685039370078741" right="0.19685039370078741" top="0.74803149606299213" bottom="0.15748031496062992" header="0.31496062992125984" footer="0.31496062992125984"/>
  <pageSetup paperSize="9" scale="68" fitToHeight="0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Kubayev Sagynay (SKC)</dc:creator>
  <cp:lastModifiedBy>Утепов Аймурат Мамаевич</cp:lastModifiedBy>
  <cp:lastPrinted>2023-11-14T03:40:45Z</cp:lastPrinted>
  <dcterms:created xsi:type="dcterms:W3CDTF">2022-05-18T12:16:09Z</dcterms:created>
  <dcterms:modified xsi:type="dcterms:W3CDTF">2024-01-15T04:44:52Z</dcterms:modified>
</cp:coreProperties>
</file>