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pikz-my.sharepoint.com/personal/aimurat_utepov_kpi_kz/Documents/Рабочий стол/Аймурат/5 Особый порядок/2026/1 Утверждение от 03.02.2026/"/>
    </mc:Choice>
  </mc:AlternateContent>
  <xr:revisionPtr revIDLastSave="634" documentId="8_{36A5B2D0-FB32-4693-9903-40933116C499}" xr6:coauthVersionLast="47" xr6:coauthVersionMax="47" xr10:uidLastSave="{DDAB6BD4-72FA-4696-8B2B-E5C066A94AEA}"/>
  <bookViews>
    <workbookView xWindow="-120" yWindow="-120" windowWidth="29040" windowHeight="15720" xr2:uid="{00000000-000D-0000-FFFF-FFFF00000000}"/>
  </bookViews>
  <sheets>
    <sheet name="Отчет по закупкам по особому по" sheetId="1" r:id="rId1"/>
  </sheets>
  <externalReferences>
    <externalReference r:id="rId2"/>
  </externalReferences>
  <definedNames>
    <definedName name="_xlnm._FilterDatabase" localSheetId="0" hidden="1">'Отчет по закупкам по особому по'!$A$11:$Q$340</definedName>
    <definedName name="ЕИ" localSheetId="0">#REF!</definedName>
    <definedName name="Инкотермс">'[1]Справочник Инкотермс'!$A$4:$A$14</definedName>
    <definedName name="_xlnm.Print_Area" localSheetId="0">'Отчет по закупкам по особому по'!$A$1:$Q$340</definedName>
    <definedName name="Приоритет_закупо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8" i="1" l="1"/>
  <c r="M337" i="1"/>
  <c r="M336" i="1"/>
  <c r="M335" i="1"/>
  <c r="M334" i="1"/>
  <c r="M333" i="1"/>
  <c r="M332" i="1"/>
  <c r="L331" i="1"/>
  <c r="M331" i="1" s="1"/>
  <c r="N331" i="1" l="1"/>
  <c r="M16" i="1"/>
  <c r="K16" i="1"/>
  <c r="L16" i="1" l="1"/>
  <c r="N338" i="1"/>
  <c r="N337" i="1"/>
  <c r="N336" i="1"/>
  <c r="N335" i="1"/>
  <c r="N334" i="1"/>
  <c r="N333" i="1"/>
  <c r="M12" i="1"/>
  <c r="N332" i="1" l="1"/>
  <c r="M339" i="1"/>
  <c r="N12" i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 l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 l="1"/>
  <c r="N152" i="1" s="1"/>
  <c r="M151" i="1"/>
  <c r="N15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/>
  <c r="M146" i="1"/>
  <c r="N146" i="1" s="1"/>
  <c r="M147" i="1"/>
  <c r="N147" i="1" s="1"/>
  <c r="M148" i="1"/>
  <c r="N148" i="1" s="1"/>
  <c r="M149" i="1"/>
  <c r="N149" i="1" s="1"/>
  <c r="M150" i="1"/>
  <c r="N150" i="1" s="1"/>
  <c r="M111" i="1"/>
  <c r="N111" i="1" s="1"/>
  <c r="M18" i="1" l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7" i="1"/>
  <c r="N17" i="1" s="1"/>
  <c r="M15" i="1" l="1"/>
  <c r="K15" i="1"/>
  <c r="L15" i="1" l="1"/>
  <c r="N15" i="1"/>
  <c r="N330" i="1"/>
  <c r="N329" i="1"/>
  <c r="N328" i="1"/>
  <c r="N327" i="1"/>
  <c r="N339" i="1" s="1"/>
  <c r="M14" i="1" l="1"/>
  <c r="N14" i="1" s="1"/>
  <c r="M13" i="1"/>
  <c r="M326" i="1" s="1"/>
  <c r="N16" i="1"/>
  <c r="N13" i="1" l="1"/>
  <c r="N326" i="1" s="1"/>
  <c r="N340" i="1" s="1"/>
  <c r="M340" i="1"/>
</calcChain>
</file>

<file path=xl/sharedStrings.xml><?xml version="1.0" encoding="utf-8"?>
<sst xmlns="http://schemas.openxmlformats.org/spreadsheetml/2006/main" count="3938" uniqueCount="885">
  <si>
    <t>Наименование Заказчика</t>
  </si>
  <si>
    <t>БИН Заказчика</t>
  </si>
  <si>
    <t>Номер строки плана закупок</t>
  </si>
  <si>
    <t>Основание для проведения закупки с применением особого порядка</t>
  </si>
  <si>
    <t>Код ТРУ</t>
  </si>
  <si>
    <t>Наименование ТРУ</t>
  </si>
  <si>
    <t>Краткая характеристика (описание) ТРУ</t>
  </si>
  <si>
    <t>Дополнительная характеристика</t>
  </si>
  <si>
    <t>Единица измерения</t>
  </si>
  <si>
    <t>Кол-во/объем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</si>
  <si>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</si>
  <si>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</si>
  <si>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закупок ТРУ с НДС, тенге</t>
  </si>
  <si>
    <t>Прогнозируемая доля внутрий ценности, %</t>
  </si>
  <si>
    <t/>
  </si>
  <si>
    <t>Срок договора (долгосрочный/годовой)</t>
  </si>
  <si>
    <t>Срок поставки</t>
  </si>
  <si>
    <t>351110.100.000000</t>
  </si>
  <si>
    <t>Электроэнергия</t>
  </si>
  <si>
    <t>для собственного потребления</t>
  </si>
  <si>
    <t>749020.000.000129</t>
  </si>
  <si>
    <t>Услуги по обеспечению готовности электрической мощности к несению нагрузки</t>
  </si>
  <si>
    <t>351210.130.000000</t>
  </si>
  <si>
    <t>Услуги по организации балансирования производства-потребления электрической энергии</t>
  </si>
  <si>
    <t xml:space="preserve">	351210.900.000000	</t>
  </si>
  <si>
    <t>Услуги по общему энергоснабжению</t>
  </si>
  <si>
    <t>для Услуги по общему энергоснабжению (электроснабжение, теплоэнергия, горячая вода без исключения) пара высокого давления</t>
  </si>
  <si>
    <t>360020.400.000002</t>
  </si>
  <si>
    <t>Услуги по обеспечению технической водой</t>
  </si>
  <si>
    <t>73-1-3</t>
  </si>
  <si>
    <t>73-1-19</t>
  </si>
  <si>
    <t>Обеспечение готовности электр. мощности</t>
  </si>
  <si>
    <t>Балансирование электрической энергии</t>
  </si>
  <si>
    <t>для производства пара высокого давления</t>
  </si>
  <si>
    <t>Деминерализованная вода</t>
  </si>
  <si>
    <t>Киловатт</t>
  </si>
  <si>
    <t>Товарищество с ограниченной ответственностью "Kazakhstan Petrochemical Industries Inc."</t>
  </si>
  <si>
    <t>080340021186</t>
  </si>
  <si>
    <t>товар</t>
  </si>
  <si>
    <t>услуга</t>
  </si>
  <si>
    <t>годовой</t>
  </si>
  <si>
    <t>с даты заключения по 31.12.2026</t>
  </si>
  <si>
    <t>192031.300.000001</t>
  </si>
  <si>
    <t>Пропан</t>
  </si>
  <si>
    <t>технический</t>
  </si>
  <si>
    <t>Фракция пропановая, марка А</t>
  </si>
  <si>
    <t>Тонна</t>
  </si>
  <si>
    <t>73-1-4</t>
  </si>
  <si>
    <t>259412.900.000000</t>
  </si>
  <si>
    <t>281539.990.000001</t>
  </si>
  <si>
    <t>282219.300.000076</t>
  </si>
  <si>
    <t>259413.100.000000</t>
  </si>
  <si>
    <t>281420.000.000021</t>
  </si>
  <si>
    <t>289261.500.000342</t>
  </si>
  <si>
    <t>221973.230.000002</t>
  </si>
  <si>
    <t>289261.500.000077</t>
  </si>
  <si>
    <t>289261.500.000330</t>
  </si>
  <si>
    <t>281332.000.000085</t>
  </si>
  <si>
    <t>257330.930.000023</t>
  </si>
  <si>
    <t>282219.300.000082</t>
  </si>
  <si>
    <t>284922.300.000003</t>
  </si>
  <si>
    <t>281331.000.000076</t>
  </si>
  <si>
    <t>302040.300.000187</t>
  </si>
  <si>
    <t>302040.300.000499</t>
  </si>
  <si>
    <t>281510.900.000007</t>
  </si>
  <si>
    <t>259929.490.000118</t>
  </si>
  <si>
    <t>221973.230.000006</t>
  </si>
  <si>
    <t>281133.000.000048</t>
  </si>
  <si>
    <t>257214.400.000000</t>
  </si>
  <si>
    <t>Шпонка</t>
  </si>
  <si>
    <t>стальная</t>
  </si>
  <si>
    <t>Уплотнение лабиринтное</t>
  </si>
  <si>
    <t>для подшипника</t>
  </si>
  <si>
    <t>Гильза цилиндра</t>
  </si>
  <si>
    <t>для специальной и специализированной техники</t>
  </si>
  <si>
    <t>Кольцо уплотнительное</t>
  </si>
  <si>
    <t>для установки определения октанового числа бензина</t>
  </si>
  <si>
    <t>Кольцо</t>
  </si>
  <si>
    <t>для гидравлических, топливных, смазочных и пневматических устройств, уплотнительное, резиновое, сечение 3,0 мм</t>
  </si>
  <si>
    <t>Крепление</t>
  </si>
  <si>
    <t>для радиатора специальной и специализированной техники, резиновое</t>
  </si>
  <si>
    <t>Сальник редуктора</t>
  </si>
  <si>
    <t>для специальной и специализированной грузоподъемной техники</t>
  </si>
  <si>
    <t>Диск</t>
  </si>
  <si>
    <t>Кольцо стопорное</t>
  </si>
  <si>
    <t>Уплотнение</t>
  </si>
  <si>
    <t>для газокомпрессорной установки, набор-запуск</t>
  </si>
  <si>
    <t>Распорка</t>
  </si>
  <si>
    <t>для распирания элементов, механическая</t>
  </si>
  <si>
    <t>Замок</t>
  </si>
  <si>
    <t>Цанга</t>
  </si>
  <si>
    <t>Втулка</t>
  </si>
  <si>
    <t>Втулка вала привода</t>
  </si>
  <si>
    <t>для подвижного состава</t>
  </si>
  <si>
    <t>Подшипник качения</t>
  </si>
  <si>
    <t>шариковый, радиальный, однорядный</t>
  </si>
  <si>
    <t>тип РС, специальная</t>
  </si>
  <si>
    <t>Прокладка</t>
  </si>
  <si>
    <t>резиновая</t>
  </si>
  <si>
    <t>Зажим</t>
  </si>
  <si>
    <t>для газоперекачивающего агрегата</t>
  </si>
  <si>
    <t>Натяжитель</t>
  </si>
  <si>
    <t>для обвязочной цепи, рычажный</t>
  </si>
  <si>
    <t>ШПОНКА PART№ 20453530</t>
  </si>
  <si>
    <t>САЛЬНИК ВРАЩАЮЩЕГОСЯ ВАЛА PART №20002867</t>
  </si>
  <si>
    <t>ЛАБИРИНТНОЕ УПЛОТНЕНИЕ 140X170X20</t>
  </si>
  <si>
    <t>ГИЛЬЗА ДЛЯ ЗАКРЕПЛЕНИЯ 2517, D=40</t>
  </si>
  <si>
    <t>ГИЛЬЗА ДЛЯ ЗАКРЕПЛЕНИЯ 2517, D=50</t>
  </si>
  <si>
    <t>ГИЛЬЗА ДЛЯ ЗАКРЕПЛЕНИЯ 2517, D=60</t>
  </si>
  <si>
    <t>АСБЕСТОВЫЙ УПЛОТНИТЕЛЬ CFH 500</t>
  </si>
  <si>
    <t>О-ОБРАЗНОЕ УПЛОТН.КОЛЬЦО D=635*4ММ</t>
  </si>
  <si>
    <t>УПЛОТН.КОЛЬЦО АСБЕСТОВОЕ CFH200</t>
  </si>
  <si>
    <t>ЭЛЕМЕНТ КРЕПЛЕНИЯ D=100*D=145</t>
  </si>
  <si>
    <t>САЛЬНИК ВРАЩАЮЩЕГОСЯ ВАЛА 55*72*16 PTFE</t>
  </si>
  <si>
    <t>САЛЬНИК РОТОРА 55*72*8</t>
  </si>
  <si>
    <t>ЛАБИРИНТНОЕ УПЛОТНЕНИЕ 120*150*30</t>
  </si>
  <si>
    <t>ЛАБИРИНТНОЕ УПЛОТНЕНИЕ 55*72*21</t>
  </si>
  <si>
    <t>ДИСК ЗАЖИМНОЙ PART №20146987</t>
  </si>
  <si>
    <t>ДИСК ЗАЖИМНОЙ PART №20373400</t>
  </si>
  <si>
    <t>КОЛЬЦО ОПОРНОЕ PART №20148372</t>
  </si>
  <si>
    <t>КОЛЬЦО СТОПОРНОЕ PART №20024805</t>
  </si>
  <si>
    <t>КОЛЬЦО СТОПОРНОЕ PART №20105757</t>
  </si>
  <si>
    <t>КОЛЬЦО СТОПОРНОЕ PART №20373329</t>
  </si>
  <si>
    <t>КОЛЬЦО СТОПОРНОЕ PART №20446275</t>
  </si>
  <si>
    <t>О-ОБРАЗНОЕ КОЛЬЦО 429,00 X 6,00 MM</t>
  </si>
  <si>
    <t>О-ОБРАЗНОЕ КОЛЬЦО 530,00 X 4,00 MM</t>
  </si>
  <si>
    <t>О-ОБРАЗНОЕ УПЛОТН.КОЛЬЦО 213,00 X 3,00</t>
  </si>
  <si>
    <t>РАСПОРКА ПИТАТЕЛЯ PART №20373397</t>
  </si>
  <si>
    <t>САЛЬНИК ВРАЩАЮЩЕГОСЯ ВАЛА PART №20065091</t>
  </si>
  <si>
    <t>САЛЬНИК ВРАЩАЮЩЕГОСЯ ВАЛА PART №20146989</t>
  </si>
  <si>
    <t>ПРУЖИННАЯ ЦАНГА PART №20002731</t>
  </si>
  <si>
    <t>ПРУЖИННАЯ ЦАНГА PART №20002732</t>
  </si>
  <si>
    <t>ВТУЛКА МУФТЫ PART №20121199</t>
  </si>
  <si>
    <t>ВТУЛКА МУФТЫ PART №20131778</t>
  </si>
  <si>
    <t>ВТУЛКА РОТОРА PART№20121206</t>
  </si>
  <si>
    <t>ВТУЛКА РОТОРА PART№20360257</t>
  </si>
  <si>
    <t>ВТУЛКА РОТОРА PART№20361361</t>
  </si>
  <si>
    <t>ВТУЛКА РОТОРА PART№20367574</t>
  </si>
  <si>
    <t>ВТУЛКА РОТОРА PART№20452701</t>
  </si>
  <si>
    <t>ДИСК ЗАЖИМНОЙ PART №20140804</t>
  </si>
  <si>
    <t>ДИСК ЗАЖИМНОЙ PART №20374088</t>
  </si>
  <si>
    <t>КОЛЬЦО ОПОРНОЕ PART №20121198</t>
  </si>
  <si>
    <t>КОЛЬЦО ОПОРНОЕ PART №20359059</t>
  </si>
  <si>
    <t>КОЛЬЦО ОПОРНОЕ PART №20360055</t>
  </si>
  <si>
    <t>КОЛЬЦО ПРИЖИМНОЕ PART №20367577</t>
  </si>
  <si>
    <t>КОЛЬЦО РАСКАТНОЕ PART №20096088</t>
  </si>
  <si>
    <t>КОЛЬЦО СТОПОРНОЕ PART №20041086</t>
  </si>
  <si>
    <t>КОЛЬЦО СТОПОРНОЕ PART №20041087</t>
  </si>
  <si>
    <t>КОЛЬЦО СТОПОРНОЕ PART №20059364</t>
  </si>
  <si>
    <t>КОЛЬЦО СТОПОРНОЕ PART №20360062</t>
  </si>
  <si>
    <t>КОЛЬЦО СТОПОРНОЕ PART №20360151</t>
  </si>
  <si>
    <t>КОЛЬЦО СТОПОРНОЕ PART №20363755</t>
  </si>
  <si>
    <t>О-ОБРАЗНОЕ УПЛОТН.КОЛЬЦО 154,20 X 5,7</t>
  </si>
  <si>
    <t>О-ОБРАЗНОЕ УПЛОТН.КОЛЬЦО 410 X 4,00</t>
  </si>
  <si>
    <t>О-ОБРАЗНОЕ УПЛОТН.КОЛЬЦО 429,00 X 6,00</t>
  </si>
  <si>
    <t>О-ОБРАЗНОЕ УПЛОТН.КОЛЬЦО 764,4 X 5</t>
  </si>
  <si>
    <t>УПЛОТНИТЕЛЬНЫЙ САЛЬНИК PART №20368318</t>
  </si>
  <si>
    <t>УПЛОТНИТЕЛЬНЫЙ САЛЬНИК PART №20397247</t>
  </si>
  <si>
    <t>УПЛОТНИТЕЛЬНЫЙ САЛЬНИК PART №20397249</t>
  </si>
  <si>
    <t>РАДИАЛЬНЫЙ ПОДШИПНИК 110X240X50</t>
  </si>
  <si>
    <t>РАСПОРКА ПИТАТЕЛЯ PART №20140803</t>
  </si>
  <si>
    <t>РАСПОРКА ПИТАТЕЛЯ PART №20368871</t>
  </si>
  <si>
    <t>САЛЬНИК ВРАЩАЮЩЕГОСЯ ВАЛА PART №20002876</t>
  </si>
  <si>
    <t>САЛЬНИК ВРАЩАЮЩЕГОСЯ ВАЛА PART №20041314</t>
  </si>
  <si>
    <t>САЛЬНИК ВРАЩАЮЩЕГОСЯ ВАЛА PART №20050407</t>
  </si>
  <si>
    <t>САЛЬНИК ВРАЩАЮЩЕГОСЯ ВАЛА PART №20360175</t>
  </si>
  <si>
    <t>САЛЬНИК ВРАЩАЮЩЕГОСЯ ВАЛА PART №20362355</t>
  </si>
  <si>
    <t>О-ОБРАЗНОЕ УПЛОТН.КОЛЬЦО PART№ 20006366</t>
  </si>
  <si>
    <t>ПРОКЛАДКА ФЛАНЦЕВАЯ DN8' CLASS 150</t>
  </si>
  <si>
    <t>ЗАЖИМНОЙ ЭЛЕМЕНТ ПАРТ№ 20381882</t>
  </si>
  <si>
    <t>СОЕД.ЗАМОК ДВУХРЯДН.ЦЕПИ PART№ 20130176</t>
  </si>
  <si>
    <t>СОЕД.ЗАМОК ДВУХРЯДН.ЦЕПИ PART№ 20130177</t>
  </si>
  <si>
    <t>СОЕД.ЗАМОК ДВУХРЯДН.ЦЕПИ PART№ 20380608</t>
  </si>
  <si>
    <t>СОЕД.ЗАМОК ДВУХРЯДН.ЦЕПИ PART№ 20380650</t>
  </si>
  <si>
    <t>СОЕДИНИТЕЛЬНЫЙ ЗАМОК PART№ 20002337</t>
  </si>
  <si>
    <t>СОЕДИНИТЕЛЬНЫЙ ЗАМОК PART№ 20002338</t>
  </si>
  <si>
    <t>СОЕДИНИТЕЛЬНЫЙ ЗАМОК PART№ 20002605</t>
  </si>
  <si>
    <t>СОЕДИНИТЕЛЬНЫЙ ЗАМОК PART№ 20002713</t>
  </si>
  <si>
    <t>СОЕДИНИТЕЛЬНЫЙ ЗАМОК PART№ 20065883</t>
  </si>
  <si>
    <t>СОЕДИНИТЕЛЬНЫЙ ЗАМОК PART№ 20065884</t>
  </si>
  <si>
    <t>СОЕДИНИТЕЛЬНЫЙ ЗАМОК PART№ 20453043</t>
  </si>
  <si>
    <t>СОЕДИНИТЕЛЬНЫЙ ЗАМОК ЦЕПИ PART 20114680</t>
  </si>
  <si>
    <t>СОЕДИНИТЕЛЬНЫЙ ЗАМОК ЦЕПИ PART 20380642</t>
  </si>
  <si>
    <t>СОЕДИНИТЕЛЬНЫЙ ЗАМОК ЦЕПИ PART№ 20064888</t>
  </si>
  <si>
    <t>КОЛЬЦО СТОПОРНОЕ PART№ 20360211</t>
  </si>
  <si>
    <t>ПРОКЛАДКА ФЛАНЦЕВАЯ ПАРТ№ 20370463</t>
  </si>
  <si>
    <t>ПРОКЛАДКА ФЛАНЦЕВАЯ ПАРТ№ 20370478</t>
  </si>
  <si>
    <t>ПРОКЛАДКА ФЛАНЦЕВАЯ ПАРТ№ 20370479</t>
  </si>
  <si>
    <t>ПРОКЛАДКА ФЛАНЦЕВАЯ ПАРТ№ 20370481</t>
  </si>
  <si>
    <t>ПРОКЛАДКА ФЛАНЦЕВАЯ ПАРТ№ 20370482</t>
  </si>
  <si>
    <t>НАТЯЖИТЕЛЬ ЦЕПИ PART№ 20102352</t>
  </si>
  <si>
    <t>ПРУЖИННАЯ ЦАНГА PART№ 20002701</t>
  </si>
  <si>
    <t>ПРУЖИННАЯ ЦАНГА PART№ 20002703</t>
  </si>
  <si>
    <t>ШПОНКА PART№ 20002612</t>
  </si>
  <si>
    <t>ШПОНКА PART№ 20041004</t>
  </si>
  <si>
    <t>ШПОНКА PART№ 20359058</t>
  </si>
  <si>
    <t>ШПОНКА PART№ 20360162</t>
  </si>
  <si>
    <t>Штука</t>
  </si>
  <si>
    <t>329959.900.000026</t>
  </si>
  <si>
    <t>282219.300.000247</t>
  </si>
  <si>
    <t>281524.900.000000</t>
  </si>
  <si>
    <t>289261.500.000269</t>
  </si>
  <si>
    <t>282219.700.000001</t>
  </si>
  <si>
    <t>221940.990.000001</t>
  </si>
  <si>
    <t>282220.200.000007</t>
  </si>
  <si>
    <t>259929.490.000265</t>
  </si>
  <si>
    <t>281521.900.000004</t>
  </si>
  <si>
    <t>282219.300.000252</t>
  </si>
  <si>
    <t>282219.300.000243</t>
  </si>
  <si>
    <t>282219.300.000007</t>
  </si>
  <si>
    <t>259412.990.000002</t>
  </si>
  <si>
    <t>281420.000.000078</t>
  </si>
  <si>
    <t>Лента специальная</t>
  </si>
  <si>
    <t>поливинилхлоридная</t>
  </si>
  <si>
    <t>Каретка специализированная</t>
  </si>
  <si>
    <t>для погрузчика</t>
  </si>
  <si>
    <t>Колесо</t>
  </si>
  <si>
    <t>зубчатое, цилиндрическое, прямозубое</t>
  </si>
  <si>
    <t>Ролик</t>
  </si>
  <si>
    <t>Комплект запасных частей инструментов и принадлежностей</t>
  </si>
  <si>
    <t>для конвейера</t>
  </si>
  <si>
    <t>Ремень</t>
  </si>
  <si>
    <t>зубчатый, армированный</t>
  </si>
  <si>
    <t>Захват</t>
  </si>
  <si>
    <t>клещевой</t>
  </si>
  <si>
    <t>Цилиндр</t>
  </si>
  <si>
    <t>для пневмоимпульсной установки, стальной</t>
  </si>
  <si>
    <t>Цепь</t>
  </si>
  <si>
    <t>приводная, роликовая, однорядная, шаг 25,4-63,5 мм</t>
  </si>
  <si>
    <t>Демпфер</t>
  </si>
  <si>
    <t>Направляющая</t>
  </si>
  <si>
    <t>для скребковой цепи конвейера</t>
  </si>
  <si>
    <t>Болт специальный</t>
  </si>
  <si>
    <t>Штифт специальный</t>
  </si>
  <si>
    <t>Пружина</t>
  </si>
  <si>
    <t>для сжатия и растяжения</t>
  </si>
  <si>
    <t>тяговая, пластинчатая, втулочная, шаг 630-1000 мм</t>
  </si>
  <si>
    <t>Устройство приводное-натяжное поворотное</t>
  </si>
  <si>
    <t>ЛЕНТА PART№ 21683460</t>
  </si>
  <si>
    <t>ЭЛЕМЕНТ СКОЛЬЖЕНИЯ 21683326</t>
  </si>
  <si>
    <t>ЭЛЕМЕНТ СКОЛЬЖЕНИЯ 21683330</t>
  </si>
  <si>
    <t>ЗВЕЗДА 21105631</t>
  </si>
  <si>
    <t>ЛЕНТА PART№ 21683432</t>
  </si>
  <si>
    <t>НАПРАВЛЯЮЩИЙ РОЛИК ПАРТ№ 57009330</t>
  </si>
  <si>
    <t>РОЛИК ПАРТ№ 57003603</t>
  </si>
  <si>
    <t>НАПРАВЛЯЮЩИЙ РОЛИК ПАРТ№ 57003787</t>
  </si>
  <si>
    <t>КОМПЛЕКТ РОЛИКОВ ПАРТ№ 57001963</t>
  </si>
  <si>
    <t>КОМПЛЕКТ РОЛИКОВ ПАРТ№ 57001960</t>
  </si>
  <si>
    <t>ЗУБЧАТЫЙ РЕМЕНЬ 21679804</t>
  </si>
  <si>
    <t>ЛЕНТА PART№ 21679068</t>
  </si>
  <si>
    <t>РОЛИК ПАРТ№ 21603465</t>
  </si>
  <si>
    <t>ПНЕВМАТИЧЕСКИЙ ЗАХВАТ 21706602</t>
  </si>
  <si>
    <t>РОЛИК КОНВЕЙЕРА ПАРТ№ 21109198</t>
  </si>
  <si>
    <t>ПНЕВМОЦИЛИНДР PART№21680539</t>
  </si>
  <si>
    <t>РОЛИКОВАЯ ЦЕПЬ 21100494</t>
  </si>
  <si>
    <t>ДЕМПФЕР КРУТИЛЬНЫХ КОЛЕБАНИЙ 21106509</t>
  </si>
  <si>
    <t>НАПРАВЛЯЮЩАЯ РЕЛЬСА 21100578</t>
  </si>
  <si>
    <t>РОЛИК КОНВЕЙЕРА ПАРТ№ 21108551</t>
  </si>
  <si>
    <t>ЗУБЧАТЫЙ РЕМЕНЬ 21606761</t>
  </si>
  <si>
    <t>ПНЕВМОЦИЛИНДР PART№21680534</t>
  </si>
  <si>
    <t>ПНЕВМОЦИЛИНДР PART№21680529</t>
  </si>
  <si>
    <t>НАПРАВЛЯЮЩАЯ ШИНА 21100580</t>
  </si>
  <si>
    <t>РОЛИКОВАЯ ЦЕПЬ 21683431</t>
  </si>
  <si>
    <t>ПАЛЕЦ КРЕПЛЕНИЯ ТОЛКАТЕЛЯ 21708738</t>
  </si>
  <si>
    <t>ВИЛКА 21680540</t>
  </si>
  <si>
    <t>ПНЕВМОЦИЛИНДР PART№21680519</t>
  </si>
  <si>
    <t>ШАРАВОЙ ШАРНИР 21680514</t>
  </si>
  <si>
    <t>ПРУЖИНА 21114916</t>
  </si>
  <si>
    <t>СОЕДИНИТЕЛЬНЫЙ ЭЛЕМЕНТ 21622408</t>
  </si>
  <si>
    <t>ФЛАНЕЦ PART№ 21680538</t>
  </si>
  <si>
    <t>ВТУЛКА 21624208</t>
  </si>
  <si>
    <t>ФЛАНЕЦ PART№ 21680512</t>
  </si>
  <si>
    <t>НАЖИМНАЯ ПРУЖИНА 21111733</t>
  </si>
  <si>
    <t>ЗАМОК ЦЕПИ 21100527</t>
  </si>
  <si>
    <t>ЗАМОК ЦЕПИ 21100519</t>
  </si>
  <si>
    <t>НАПРАВЛЯЮЩАЯ РЕЛЬСА 21100761</t>
  </si>
  <si>
    <t>ШАРАВОЙ ШАРНИР 21680537</t>
  </si>
  <si>
    <t>ШЕСТЕРЕНКА 21100168</t>
  </si>
  <si>
    <t>257111.390.000012</t>
  </si>
  <si>
    <t>Нож</t>
  </si>
  <si>
    <t>специальный</t>
  </si>
  <si>
    <t>Ножи гранулятора. Длина 146 мм</t>
  </si>
  <si>
    <t>НОЖ ГРАНУЛЯТОРА ПАРТ№20616356</t>
  </si>
  <si>
    <t>282912.900.000030</t>
  </si>
  <si>
    <t>282912.900.000054</t>
  </si>
  <si>
    <t>Шланг</t>
  </si>
  <si>
    <t>топливный, внутренний диаметр 12,0, резиновый</t>
  </si>
  <si>
    <t>Фильтр</t>
  </si>
  <si>
    <t>каркасно-металлический, скважинный, условный проход не более 15 мм</t>
  </si>
  <si>
    <t>Агрегат специализированный</t>
  </si>
  <si>
    <t>для фильтрации масел</t>
  </si>
  <si>
    <t>ШЛАНГ ДЛЯ ФИЛЬТРА D=120 L=2500</t>
  </si>
  <si>
    <t>ШЛАНГ ДЛЯ ФИЛЬТРА D=180 L=3000</t>
  </si>
  <si>
    <t>КАРТРИДЖ ФИЛЬТРА D=162 L=2000</t>
  </si>
  <si>
    <t>ФИЛЬТР КАРТРИДЖ Ф162/1600</t>
  </si>
  <si>
    <t>КАРТРИДЖ ФИЛЬТРА D=325MM 1000 PPAS</t>
  </si>
  <si>
    <t>КАРТРИДЖ ФИЛЬТРА D=325MM 1400 PPAS</t>
  </si>
  <si>
    <t>281332.000.000014</t>
  </si>
  <si>
    <t>для газомотокомпрессора, уплотнительное</t>
  </si>
  <si>
    <t>281331.000.000217</t>
  </si>
  <si>
    <t>Подшипник специализированный</t>
  </si>
  <si>
    <t>для насоса</t>
  </si>
  <si>
    <t>281332.000.000084</t>
  </si>
  <si>
    <t>для газокомпрессорной установки, механическое</t>
  </si>
  <si>
    <t>282219.300.000008</t>
  </si>
  <si>
    <t>Винт специальный</t>
  </si>
  <si>
    <t>242040.500.000078</t>
  </si>
  <si>
    <t>Заглушка фланцевая</t>
  </si>
  <si>
    <t>стальная, диаметр до 50 мм</t>
  </si>
  <si>
    <t>281142.300.000059</t>
  </si>
  <si>
    <t>Подшипник опорно-упорный</t>
  </si>
  <si>
    <t>для турбокомпрессора тепловозного дизеля</t>
  </si>
  <si>
    <t>281510.700.000000</t>
  </si>
  <si>
    <t>роликовый цилиндрический, радиальный</t>
  </si>
  <si>
    <t>259412.300.000063</t>
  </si>
  <si>
    <t>Шайба плоская</t>
  </si>
  <si>
    <t>стальная, диаметр 20 мм</t>
  </si>
  <si>
    <t>Балансир</t>
  </si>
  <si>
    <t>281133.000.000054</t>
  </si>
  <si>
    <t>О-кольцо</t>
  </si>
  <si>
    <t>259316.900.000000</t>
  </si>
  <si>
    <t>винтовая</t>
  </si>
  <si>
    <t>205941.990.000071</t>
  </si>
  <si>
    <t>Смазка</t>
  </si>
  <si>
    <t>общего назначения</t>
  </si>
  <si>
    <t>289261.300.000209</t>
  </si>
  <si>
    <t>Кольцо опорное</t>
  </si>
  <si>
    <t>221920.300.000027</t>
  </si>
  <si>
    <t>из фторкаучука, термостойкое</t>
  </si>
  <si>
    <t>281332.000.000022</t>
  </si>
  <si>
    <t>для насоса воздушного/вакуумного, компрессора воздушного/газового, маслосъемное, поршневое</t>
  </si>
  <si>
    <t>259929.190.000109</t>
  </si>
  <si>
    <t>для аппарата центробежного насоса</t>
  </si>
  <si>
    <t>281413.730.000000</t>
  </si>
  <si>
    <t>Кран шаровой</t>
  </si>
  <si>
    <t>стальной, условное давление 0-420 Мпа, диаметр 10-1400 мм, электрический</t>
  </si>
  <si>
    <t>281413.730.000016</t>
  </si>
  <si>
    <t>стальной, условное давление 0-420 Мпа, диаметр 10-1400 мм, ручной</t>
  </si>
  <si>
    <t>139616.900.000000</t>
  </si>
  <si>
    <t>Набивка сальниковая</t>
  </si>
  <si>
    <t>из хлопчатобумажной ткани</t>
  </si>
  <si>
    <t>289261.500.000314</t>
  </si>
  <si>
    <t>Переходник</t>
  </si>
  <si>
    <t>281510.530.000000</t>
  </si>
  <si>
    <t>роликовый конический, радиально-упорный</t>
  </si>
  <si>
    <t>222929.900.000081</t>
  </si>
  <si>
    <t>тефлоновая</t>
  </si>
  <si>
    <t>289261.500.000313</t>
  </si>
  <si>
    <t>Соединение</t>
  </si>
  <si>
    <t>282982.500.000003</t>
  </si>
  <si>
    <t>Коллектор</t>
  </si>
  <si>
    <t>грязевой, для фильтрования или очистки жидкостей или газов</t>
  </si>
  <si>
    <t>259412.300.000081</t>
  </si>
  <si>
    <t xml:space="preserve">Шайба специальная </t>
  </si>
  <si>
    <t>282219.300.000199</t>
  </si>
  <si>
    <t>Комплект фильтров</t>
  </si>
  <si>
    <t>О-ОБРАЗНОЕ УПЛОТ.КОЛЬЦО 20175942</t>
  </si>
  <si>
    <t>УПЛОТНИТЕЛЬНОЕ КОЛЬЦО 20053211</t>
  </si>
  <si>
    <t>УПЛОТНИТЕЛЬНОЕ КОЛЬЦО 20053217</t>
  </si>
  <si>
    <t>УПЛОТНИТЕЛЬНОЕ КОЛЬЦО 20169235</t>
  </si>
  <si>
    <t>КОМПЛЕКТ УПЛОТНЕНИЙ 20098116</t>
  </si>
  <si>
    <t>РАДИАЛЬНЫЙ ПОДШИПНИК 20169785</t>
  </si>
  <si>
    <t>УПЛОТНЕНИЕ 20386869.</t>
  </si>
  <si>
    <t>УПЛОТНЕНИЕ ПАРТ№ 20387115</t>
  </si>
  <si>
    <t>ВИНТ ПАРТ№ 10000958</t>
  </si>
  <si>
    <t>ЗАГЛУШКА ПАРТ№ 10001099</t>
  </si>
  <si>
    <t>ДИСК ПАРТ№ 10001778</t>
  </si>
  <si>
    <t>КОЛЬЦО ПАРТ№10001726</t>
  </si>
  <si>
    <t>КОЛЬЦО ПАРТ№10028099</t>
  </si>
  <si>
    <t>КОЛЬЦО ПАРТ№10054955</t>
  </si>
  <si>
    <t>КОЛЬЦО ПАРТ№20105996</t>
  </si>
  <si>
    <t>ПОДШИПНИК ПАРТ№ 20013600</t>
  </si>
  <si>
    <t>ПОДШИПНИК ПАРТ№20035408</t>
  </si>
  <si>
    <t>ПОДШИПНИК ПАРТ№20068986</t>
  </si>
  <si>
    <t>УПЛОТНЕНИЕ 20216663</t>
  </si>
  <si>
    <t>УПЛОТНЕНИЕ ВАЛА ПАРТ№20113011</t>
  </si>
  <si>
    <t>ШАЙБА СТОПОРНАЯ ПАРТ№ 10031273</t>
  </si>
  <si>
    <t>ШАЙБА СТОПОРНАЯ ПАРТ№ 10052095</t>
  </si>
  <si>
    <t>ДИСК ПАРТ№ 10001774</t>
  </si>
  <si>
    <t>ДИСК ПАРТ№ 10004924</t>
  </si>
  <si>
    <t>КОЛЬЦО ПАРТ№10001735</t>
  </si>
  <si>
    <t>КОЛЬЦО ПАРТ№10002156</t>
  </si>
  <si>
    <t>КОЛЬЦО ПАРТ№10047122</t>
  </si>
  <si>
    <t>КОЛЬЦО ПАРТ№10073948</t>
  </si>
  <si>
    <t>КОЛЬЦО ПАРТ№20236729</t>
  </si>
  <si>
    <t>ПОДШИПНИК ПАРТ№ 20013602</t>
  </si>
  <si>
    <t>ПОДШИПНИК ПАРТ№20035410</t>
  </si>
  <si>
    <t>УПЛ.КОЛЬЦО.20167945</t>
  </si>
  <si>
    <t>УПЛ.КОЛЬЦО.20167950</t>
  </si>
  <si>
    <t>УПЛ.КОЛЬЦО.20167951</t>
  </si>
  <si>
    <t>УПЛ.КОЛЬЦО.20168578</t>
  </si>
  <si>
    <t>УПЛ.КОЛЬЦО.20144253</t>
  </si>
  <si>
    <t>ВИНТОВАЯ.ПРУЖИНА.20056936</t>
  </si>
  <si>
    <t>ПРОМЫВОЧ.КОЛЬЦО.20217942</t>
  </si>
  <si>
    <t>УПЛОТ.КОЛЬЦО.20169236</t>
  </si>
  <si>
    <t>УПЛОТ.КОЛЬЦО.20169237</t>
  </si>
  <si>
    <t>ДИСК МАСЛОЗАЩИТНЫЙ PART№ 20308984</t>
  </si>
  <si>
    <t>О-КОЛЬЦО PART№ 20239317</t>
  </si>
  <si>
    <t>СМАЗКА КОНСИСТЕНТНАЯ PART№ 20169795</t>
  </si>
  <si>
    <t>БОЛТ ЗАПОРНЫЙ P/N 803 005 001 4 16</t>
  </si>
  <si>
    <t>БОЛТ ШЕСТИГРАННЫЙ P/N 10000253</t>
  </si>
  <si>
    <t>БОЛТ ШЕСТИГРАННЫЙ P/N 20168967</t>
  </si>
  <si>
    <t>ВИНТ PART№ 10087037</t>
  </si>
  <si>
    <t>ВИНТ PART№ 20054012</t>
  </si>
  <si>
    <t>ВИНТ НАЖИМНОЙ 20168963</t>
  </si>
  <si>
    <t>ВТУЛКА ИЗНАШИВАЕМАЯ 20387056</t>
  </si>
  <si>
    <t>ОПОРНОЕ КОЛЬЦО 69403-1А 18</t>
  </si>
  <si>
    <t>ОПОРНОЕ КОЛЬЦО P/N 10043275</t>
  </si>
  <si>
    <t>ОПОРНОЕ КОЛЬЦО P/N 10053179</t>
  </si>
  <si>
    <t>ОПОРНОЕ КОЛЬЦО P/N 20388169</t>
  </si>
  <si>
    <t>ОПОРНОЕ КОЛЬЦО P/N 20391236</t>
  </si>
  <si>
    <t>ПРОМЫВОЧНОЕ КОЛЬЦО PART№ 20311592</t>
  </si>
  <si>
    <t>ПРОМЫВОЧНОЕ КОЛЬЦО PART№ 20389181</t>
  </si>
  <si>
    <t>КОЛЬЦО СТОПОРНОЕ P/N 10001732</t>
  </si>
  <si>
    <t>КОЛЬЦО СТОПОРНОЕ P/N 10037855</t>
  </si>
  <si>
    <t>КОЛЬЦО СТОПОРНОЕ P/N 10053180</t>
  </si>
  <si>
    <t>КОЛЬЦО СТОПОРНОЕ P/N 20072377</t>
  </si>
  <si>
    <t>КОЛЬЦО СТОПОРНОЕ P/N 20222862</t>
  </si>
  <si>
    <t>КОЛЬЦО КРУГЛОГО СЕЧЕНИЯ 10093359</t>
  </si>
  <si>
    <t>КОЛЬЦО КРУГЛОГО СЕЧЕНИЯ 20130280</t>
  </si>
  <si>
    <t>КОЛЬЦО КРУГЛОГО СЕЧЕНИЯ 20141055</t>
  </si>
  <si>
    <t>КОЛЬЦО КРУГЛОГО СЕЧЕНИЯ P/N 10002099</t>
  </si>
  <si>
    <t>КОЛЬЦО КРУГЛОГО СЕЧЕНИЯ P/N 10002105</t>
  </si>
  <si>
    <t>КОЛЬЦО КРУГЛОГО СЕЧЕНИЯ P/N 10017544</t>
  </si>
  <si>
    <t>КОЛЬЦО КРУГЛОГО СЕЧЕНИЯ P/N 10054056</t>
  </si>
  <si>
    <t>КОЛЬЦО КРУГЛОГО СЕЧЕНИЯ P/N 10092971</t>
  </si>
  <si>
    <t>КОЛЬЦО КРУГЛОГО СЕЧЕНИЯ P/N 10104486</t>
  </si>
  <si>
    <t>КОЛЬЦО КРУГЛОГО СЕЧЕНИЯ P/N 10104489</t>
  </si>
  <si>
    <t>КОЛЬЦО КРУГЛОГО СЕЧЕНИЯ P/N 10104492</t>
  </si>
  <si>
    <t>КОЛЬЦО КРУГЛОГО СЕЧЕНИЯ P/N 10105601</t>
  </si>
  <si>
    <t>КОЛЬЦО КРУГЛОГО СЕЧЕНИЯ P/N 20076575</t>
  </si>
  <si>
    <t>КОЛЬЦО КРУГЛОГО СЕЧЕНИЯ P/N 20084438</t>
  </si>
  <si>
    <t>КОЛЬЦО КРУГЛОГО СЕЧЕНИЯ P/N 20096285</t>
  </si>
  <si>
    <t>КОЛЬЦО КРУГЛОГО СЕЧЕНИЯ P/N 20097982</t>
  </si>
  <si>
    <t>КОЛЬЦО КРУГЛОГО СЕЧЕНИЯ P/N 20097983</t>
  </si>
  <si>
    <t>КОЛЬЦО КРУГЛОГО СЕЧЕНИЯ P/N 20131182</t>
  </si>
  <si>
    <t>КОЛЬЦО КРУГЛОГО СЕЧЕНИЯ P/N 20131190</t>
  </si>
  <si>
    <t>КОЛЬЦО КРУГЛОГО СЕЧЕНИЯ P/N 20144252</t>
  </si>
  <si>
    <t>КОЛЬЦО КРУГЛОГО СЕЧЕНИЯ P/N 20144253</t>
  </si>
  <si>
    <t>КОЛЬЦО КРУГЛОГО СЕЧЕНИЯ P/N 20158343</t>
  </si>
  <si>
    <t>КОЛЬЦО КРУГЛОГО СЕЧЕНИЯ P/N 20162190</t>
  </si>
  <si>
    <t>КОЛЬЦО КРУГЛОГО СЕЧЕНИЯ P/N 20170150</t>
  </si>
  <si>
    <t>КОЛЬЦО КРУГЛОГО СЕЧЕНИЯ P/N 20180179</t>
  </si>
  <si>
    <t>КОЛЬЦО КРУГЛОГО СЕЧЕНИЯ P/N 20311306</t>
  </si>
  <si>
    <t>КОЛЬЦО КРУГЛОГО СЕЧЕНИЯ P/N 20311307</t>
  </si>
  <si>
    <t>КОЛЬЦО КРУГЛОГО СЕЧЕНИЯ P/N 20311714</t>
  </si>
  <si>
    <t>КОЛЬЦО КРУГЛОГО СЕЧЕНИЯ P/N 20311779</t>
  </si>
  <si>
    <t>КОЛЬЦО КРУГЛОГО СЕЧЕНИЯ P/N 20311780</t>
  </si>
  <si>
    <t>КОЛЬЦО КРУГЛОГО СЕЧЕНИЯ P/N 20312197</t>
  </si>
  <si>
    <t>КОЛЬЦО КРУГЛОГО СЕЧЕНИЯ P/N 20312366</t>
  </si>
  <si>
    <t>КОЛЬЦО УПЛОТНИТЕЛЬНОЕ P/N 10002155</t>
  </si>
  <si>
    <t>КОЛЬЦО УПЛОТНИТЕЛЬНОЕ P/N 10008186</t>
  </si>
  <si>
    <t>КОЛЬЦО УПЛОТНИТЕЛЬНОЕ P/N 10090188</t>
  </si>
  <si>
    <t>КОЛЬЦО УПЛОТНИТЕЛЬНОЕ P/N 20388279</t>
  </si>
  <si>
    <t>КОМПЛЕКТ УПЛОТНЕНИЙ 20063206</t>
  </si>
  <si>
    <t>КОМПЛЕКТ УПЛОТНЕНИЙ 20229510</t>
  </si>
  <si>
    <t>КОМПЛЕКТ УПЛОТНЕНИЙ 20389156</t>
  </si>
  <si>
    <t>МАСЛООТРАЖАТЕЛЬНОЕ КОЛЬЦО P/N 20037560</t>
  </si>
  <si>
    <t>МАСЛООТРАЖАТЕЛЬНОЕ КОЛЬЦО P/N 20037562</t>
  </si>
  <si>
    <t>ПРОКЛАДКА P/N 20098982</t>
  </si>
  <si>
    <t>УПЛОТНИТЕЛЬНОЕ КОЛЬЦО 16</t>
  </si>
  <si>
    <t>УПЛОТНИТЕЛЬНОЕ КОЛЬЦО 20169232</t>
  </si>
  <si>
    <t>УПЛОТНИТЕЛЬНОЕ КОЛЬЦО 20169578</t>
  </si>
  <si>
    <t>УПЛОТНИТЕЛЬНОЕ КОЛЬЦО 69404-1A 20</t>
  </si>
  <si>
    <t>УПЛОТНИТЕЛЬНОЕ КОЛЬЦО P/N 10002158</t>
  </si>
  <si>
    <t>УПЛОТНИТЕЛЬНОЕ КОЛЬЦО P/N 10008184</t>
  </si>
  <si>
    <t>УПЛОТНИТЕЛЬНОЕ КОЛЬЦО P/N 10048085</t>
  </si>
  <si>
    <t>УПЛОТНИТЕЛЬНОЕ КОЛЬЦО P/N 10048086</t>
  </si>
  <si>
    <t>УПЛОТНИТЕЛЬНОЕ КОЛЬЦО P/N 10070371</t>
  </si>
  <si>
    <t>УПЛОТНИТЕЛЬНОЕ КОЛЬЦО P/N 10081886</t>
  </si>
  <si>
    <t>УПЛОТНИТЕЛЬНОЕ КОЛЬЦО P/N 20169233</t>
  </si>
  <si>
    <t>УПЛОТНИТЕЛЬНОЕ КОЛЬЦО P/N 20169234</t>
  </si>
  <si>
    <t>УПЛОТНИТЕЛЬНОЕ КОЛЬЦО P/N 20167945</t>
  </si>
  <si>
    <t>УПЛОТНИТЕЛЬНОЕ КОЛЬЦО P/N 20188928</t>
  </si>
  <si>
    <t>УПЛОТНИТЕЛЬНОЕ КОЛЬЦО P/N 20188932</t>
  </si>
  <si>
    <t>УПЛОТНИТЕЛЬНОЕ КОЛЬЦО P/N 20311723</t>
  </si>
  <si>
    <t>УПЛОТНИТЕЛЬНОЕ КОЛЬЦО P/N 20313110</t>
  </si>
  <si>
    <t>КРАН ШАРОВОЙ P/N 10063323</t>
  </si>
  <si>
    <t>КРАН ШАРОВОЙ P/N 20386511</t>
  </si>
  <si>
    <t>НАБИВКА САЛЬНИКА 20385193</t>
  </si>
  <si>
    <t>НАБИВКА САЛЬНИКА 20387450</t>
  </si>
  <si>
    <t>ПЕРЕХОДНИК С НАРУЖНОЙ РЕЗЬБОЙ 20151467</t>
  </si>
  <si>
    <t>ПЕРЕХОДНИК С НАРУЖНОЙ РЕЗЬБОЙ 20174508</t>
  </si>
  <si>
    <t>ПЕРЕХОДНИК С НАРУЖНОЙ РЕЗЬБОЙ 20233230</t>
  </si>
  <si>
    <t>ПЕРЕХОДНИК С НАРУЖНОЙ РЕЗЬБОЙ 20382045</t>
  </si>
  <si>
    <t>ШАРИКОПОДШИПНИК С ЖЕЛОБОМ 20136201</t>
  </si>
  <si>
    <t>РАДИАЛЬНЫЙ ПОДШИПНИК P/N 10074886</t>
  </si>
  <si>
    <t>РАДИАЛЬНЫЙ ПОДШИПНИК P/N 10082520</t>
  </si>
  <si>
    <t>РАДИАЛЬНЫЙ ПОДШИПНИК P/N 20108251</t>
  </si>
  <si>
    <t>ДИСК 20389144</t>
  </si>
  <si>
    <t>ДИСК 20391253</t>
  </si>
  <si>
    <t>ПЛОСКОЕ УПЛОТНЕНИЕ 20385194</t>
  </si>
  <si>
    <t>ПЛОСКОЕ УПЛОТНЕНИЕ 20385561</t>
  </si>
  <si>
    <t>ПЛОСКОЕ УПЛОТНЕНИЕ 20387758</t>
  </si>
  <si>
    <t>ПЛОСКОЕ УПЛОТНЕНИЕ 20387769</t>
  </si>
  <si>
    <t>ВИНТООБР. ЗАВИТАЯ ПРУЖИНА PART№ 10002774</t>
  </si>
  <si>
    <t>ПЕРЕХОДНОЕ СОЕДИНЕНИЕ 20086271</t>
  </si>
  <si>
    <t>ПРЯМОЕ СОЕДИНЕНИЕ 10001918</t>
  </si>
  <si>
    <t>ПРЯМОЕ СОЕДИНЕНИЕ 10001920</t>
  </si>
  <si>
    <t>ПРЯМОЕ СОЕДИНЕНИЕ 20157885</t>
  </si>
  <si>
    <t>ПРЯМОЕ СОЕДИНЕНИЕ 20158664</t>
  </si>
  <si>
    <t>ПРЯМОЕ СОЕДИНЕНИЕ 20169066</t>
  </si>
  <si>
    <t>ПРЯМОЕ СОЕДИНЕНИЕ 20169312</t>
  </si>
  <si>
    <t>ПРЯМОЕ СОЕДИНЕНИЕ 20169317</t>
  </si>
  <si>
    <t>ПРЯМОЕ СОЕДИНЕНИЕ 20169358</t>
  </si>
  <si>
    <t>ПРЯМОЕ СОЕДИНЕНИЕ 20169550</t>
  </si>
  <si>
    <t>ПРЯМОЕ СОЕДИНЕНИЕ 20169611</t>
  </si>
  <si>
    <t>ПРЯМОЕ СОЕДИНЕНИЕ 20185454</t>
  </si>
  <si>
    <t>ПРЯМОЕ СОЕДИНЕНИЕ 20185455</t>
  </si>
  <si>
    <t>ПРЯМОЕ СОЕДИНЕНИЕ SWAGELOK 20174244</t>
  </si>
  <si>
    <t>СОЕДИНЕНИЕ ТРУБНОЕ ПРЯМОЕ 20169552</t>
  </si>
  <si>
    <t>СОЕДИНЕНИЕ ТРУБНОЕ ПРЯМОЕ P/N 10091747</t>
  </si>
  <si>
    <t>УПЛОТНЕНИЕ ПАРТ№ 20389262</t>
  </si>
  <si>
    <t>ГРЯЗЕУЛОВИТЕЛЬ 10090225</t>
  </si>
  <si>
    <t>ГРЯЗЕУЛОВИТЕЛЬ 20377902</t>
  </si>
  <si>
    <t>ДИСК P/N 20176799</t>
  </si>
  <si>
    <t>ДИСК СФЕРИЧЕСКИЙ P/N 20176798</t>
  </si>
  <si>
    <t>ШТИФТ ВЕДУЩИЙ P/N 20071242</t>
  </si>
  <si>
    <t>ШТИФТ ПОЛОВИННОЙ ДЛИНЫ P/N 10002527</t>
  </si>
  <si>
    <t>ЭЛЕМЕНТ ФИЛЬТРУЮЩИЙ 69403-1А 50</t>
  </si>
  <si>
    <t>ЭЛЕМЕНТ ФИЛЬТРУЮЩИЙ 69404-1A 55</t>
  </si>
  <si>
    <t>ЭЛЕМЕНТ ФИЛЬТРУЮЩИЙ P/N 000.001.158.093</t>
  </si>
  <si>
    <t>062010.200.000001</t>
  </si>
  <si>
    <t>Газ природный</t>
  </si>
  <si>
    <t>газообразный</t>
  </si>
  <si>
    <t>Природный газ</t>
  </si>
  <si>
    <t>Метр кубический</t>
  </si>
  <si>
    <t>101041017528</t>
  </si>
  <si>
    <t>360020.400.000003</t>
  </si>
  <si>
    <t>Услуги по подаче питьевой воды</t>
  </si>
  <si>
    <t>Техническая вода</t>
  </si>
  <si>
    <t>Обессоленная вода</t>
  </si>
  <si>
    <t>Очистка нефтесодержащих стоков</t>
  </si>
  <si>
    <t>Очистка хим-загрязненных стоков</t>
  </si>
  <si>
    <t>Очистка хоз-бытовых стоков</t>
  </si>
  <si>
    <t>Хоз-питьевая вода</t>
  </si>
  <si>
    <t xml:space="preserve">282219.300.000073	</t>
  </si>
  <si>
    <t xml:space="preserve">281526.900.000168	</t>
  </si>
  <si>
    <t xml:space="preserve">281524.900.000000	</t>
  </si>
  <si>
    <t xml:space="preserve">289261.500.000062	</t>
  </si>
  <si>
    <t>Вилка</t>
  </si>
  <si>
    <t>Шарнир</t>
  </si>
  <si>
    <t>в течении 70 календарных дней с даты подписания договора</t>
  </si>
  <si>
    <t>в течении 84 календарных дней с даты заключения договора</t>
  </si>
  <si>
    <t>в течении 98 календарных дней с даты заключения договора</t>
  </si>
  <si>
    <t>в течении 168 календарных дней с даты заключения договора</t>
  </si>
  <si>
    <t>в течении 91 календарных дней с даты заключения договора</t>
  </si>
  <si>
    <t>в течении 112 календарных дней с даты заключения договора</t>
  </si>
  <si>
    <t>1 Т</t>
  </si>
  <si>
    <t>2 Т</t>
  </si>
  <si>
    <t>6 Т</t>
  </si>
  <si>
    <t>5 Т</t>
  </si>
  <si>
    <t>3 Т</t>
  </si>
  <si>
    <t>4 Т</t>
  </si>
  <si>
    <t>7 Т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</si>
  <si>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</si>
  <si>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</si>
  <si>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</si>
  <si>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</si>
  <si>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</si>
  <si>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</si>
  <si>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</si>
  <si>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</si>
  <si>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</si>
  <si>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</si>
  <si>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</si>
  <si>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</si>
  <si>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</si>
  <si>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</si>
  <si>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</si>
  <si>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</si>
  <si>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</si>
  <si>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</si>
  <si>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</si>
  <si>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</si>
  <si>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</si>
  <si>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</si>
  <si>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</si>
  <si>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</si>
  <si>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</si>
  <si>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</si>
  <si>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</si>
  <si>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</si>
  <si>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</si>
  <si>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</si>
  <si>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</si>
  <si>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</si>
  <si>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</si>
  <si>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</si>
  <si>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</si>
  <si>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</si>
  <si>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</si>
  <si>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</si>
  <si>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</si>
  <si>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</si>
  <si>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</si>
  <si>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</si>
  <si>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</si>
  <si>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</si>
  <si>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</si>
  <si>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</si>
  <si>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</si>
  <si>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</si>
  <si>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</si>
  <si>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</si>
  <si>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</si>
  <si>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</si>
  <si>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</si>
  <si>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</si>
  <si>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</si>
  <si>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</si>
  <si>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</si>
  <si>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</si>
  <si>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</si>
  <si>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</si>
  <si>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</si>
  <si>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69 Т</t>
  </si>
  <si>
    <t>70 Т</t>
  </si>
  <si>
    <t>71 Т</t>
  </si>
  <si>
    <t>72 Т</t>
  </si>
  <si>
    <t>73 Т</t>
  </si>
  <si>
    <t>74 Т</t>
  </si>
  <si>
    <t>75 Т</t>
  </si>
  <si>
    <t>76 Т</t>
  </si>
  <si>
    <t>77 Т</t>
  </si>
  <si>
    <t>78 Т</t>
  </si>
  <si>
    <t>79 Т</t>
  </si>
  <si>
    <t>80 Т</t>
  </si>
  <si>
    <t>81 Т</t>
  </si>
  <si>
    <t>82 Т</t>
  </si>
  <si>
    <t>83 Т</t>
  </si>
  <si>
    <t>84 Т</t>
  </si>
  <si>
    <t>85 Т</t>
  </si>
  <si>
    <t>86 Т</t>
  </si>
  <si>
    <t>87 Т</t>
  </si>
  <si>
    <t>88 Т</t>
  </si>
  <si>
    <t>89 Т</t>
  </si>
  <si>
    <t>90 Т</t>
  </si>
  <si>
    <t>91 Т</t>
  </si>
  <si>
    <t>92 Т</t>
  </si>
  <si>
    <t>93 Т</t>
  </si>
  <si>
    <t>94 Т</t>
  </si>
  <si>
    <t>95 Т</t>
  </si>
  <si>
    <t>96 Т</t>
  </si>
  <si>
    <t>97 Т</t>
  </si>
  <si>
    <t>98 Т</t>
  </si>
  <si>
    <t>99 Т</t>
  </si>
  <si>
    <t>100 Т</t>
  </si>
  <si>
    <t>101 Т</t>
  </si>
  <si>
    <t>102 Т</t>
  </si>
  <si>
    <t>103 Т</t>
  </si>
  <si>
    <t>104 Т</t>
  </si>
  <si>
    <t>105 Т</t>
  </si>
  <si>
    <t>106 Т</t>
  </si>
  <si>
    <t>107 Т</t>
  </si>
  <si>
    <t>108 Т</t>
  </si>
  <si>
    <t>109 Т</t>
  </si>
  <si>
    <t>110 Т</t>
  </si>
  <si>
    <t>111 Т</t>
  </si>
  <si>
    <t>112 Т</t>
  </si>
  <si>
    <t>113 Т</t>
  </si>
  <si>
    <t>114 Т</t>
  </si>
  <si>
    <t>115 Т</t>
  </si>
  <si>
    <t>116 Т</t>
  </si>
  <si>
    <t>117 Т</t>
  </si>
  <si>
    <t>118 Т</t>
  </si>
  <si>
    <t>119 Т</t>
  </si>
  <si>
    <t>120 Т</t>
  </si>
  <si>
    <t>121 Т</t>
  </si>
  <si>
    <t>122 Т</t>
  </si>
  <si>
    <t>123 Т</t>
  </si>
  <si>
    <t>124 Т</t>
  </si>
  <si>
    <t>125 Т</t>
  </si>
  <si>
    <t>126 Т</t>
  </si>
  <si>
    <t>127 Т</t>
  </si>
  <si>
    <t>128 Т</t>
  </si>
  <si>
    <t>129 Т</t>
  </si>
  <si>
    <t>130 Т</t>
  </si>
  <si>
    <t>131 Т</t>
  </si>
  <si>
    <t>132 Т</t>
  </si>
  <si>
    <t>133 Т</t>
  </si>
  <si>
    <t>134 Т</t>
  </si>
  <si>
    <t>135 Т</t>
  </si>
  <si>
    <t>136 Т</t>
  </si>
  <si>
    <t>137 Т</t>
  </si>
  <si>
    <t>138 Т</t>
  </si>
  <si>
    <t>139 Т</t>
  </si>
  <si>
    <t>140 Т</t>
  </si>
  <si>
    <t>141 Т</t>
  </si>
  <si>
    <t>142 Т</t>
  </si>
  <si>
    <t>143 Т</t>
  </si>
  <si>
    <t>144 Т</t>
  </si>
  <si>
    <t>145 Т</t>
  </si>
  <si>
    <t>146 Т</t>
  </si>
  <si>
    <t>147 Т</t>
  </si>
  <si>
    <t>148 Т</t>
  </si>
  <si>
    <t>149 Т</t>
  </si>
  <si>
    <t>150 Т</t>
  </si>
  <si>
    <t>151 Т</t>
  </si>
  <si>
    <t>152 Т</t>
  </si>
  <si>
    <t>153 Т</t>
  </si>
  <si>
    <t>154 Т</t>
  </si>
  <si>
    <t>155 Т</t>
  </si>
  <si>
    <t>156 Т</t>
  </si>
  <si>
    <t>157 Т</t>
  </si>
  <si>
    <t>158 Т</t>
  </si>
  <si>
    <t>159 Т</t>
  </si>
  <si>
    <t>160 Т</t>
  </si>
  <si>
    <t>161 Т</t>
  </si>
  <si>
    <t>162 Т</t>
  </si>
  <si>
    <t>163 Т</t>
  </si>
  <si>
    <t>164 Т</t>
  </si>
  <si>
    <t>165 Т</t>
  </si>
  <si>
    <t>166 Т</t>
  </si>
  <si>
    <t>167 Т</t>
  </si>
  <si>
    <t>168 Т</t>
  </si>
  <si>
    <t>169 Т</t>
  </si>
  <si>
    <t>170 Т</t>
  </si>
  <si>
    <t>171 Т</t>
  </si>
  <si>
    <t>172 Т</t>
  </si>
  <si>
    <t>173 Т</t>
  </si>
  <si>
    <t>174 Т</t>
  </si>
  <si>
    <t>175 Т</t>
  </si>
  <si>
    <t>176 Т</t>
  </si>
  <si>
    <t>177 Т</t>
  </si>
  <si>
    <t>178 Т</t>
  </si>
  <si>
    <t>179 Т</t>
  </si>
  <si>
    <t>180 Т</t>
  </si>
  <si>
    <t>181 Т</t>
  </si>
  <si>
    <t>182 Т</t>
  </si>
  <si>
    <t>183 Т</t>
  </si>
  <si>
    <t>184 Т</t>
  </si>
  <si>
    <t>185 Т</t>
  </si>
  <si>
    <t>186 Т</t>
  </si>
  <si>
    <t>187 Т</t>
  </si>
  <si>
    <t>188 Т</t>
  </si>
  <si>
    <t>189 Т</t>
  </si>
  <si>
    <t>190 Т</t>
  </si>
  <si>
    <t>191 Т</t>
  </si>
  <si>
    <t>192 Т</t>
  </si>
  <si>
    <t>193 Т</t>
  </si>
  <si>
    <t>194 Т</t>
  </si>
  <si>
    <t>195 Т</t>
  </si>
  <si>
    <t>196 Т</t>
  </si>
  <si>
    <t>197 Т</t>
  </si>
  <si>
    <t>198 Т</t>
  </si>
  <si>
    <t>199 Т</t>
  </si>
  <si>
    <t>200 Т</t>
  </si>
  <si>
    <t>201 Т</t>
  </si>
  <si>
    <t>202 Т</t>
  </si>
  <si>
    <t>203 Т</t>
  </si>
  <si>
    <t>204 Т</t>
  </si>
  <si>
    <t>205 Т</t>
  </si>
  <si>
    <t>206 Т</t>
  </si>
  <si>
    <t>207 Т</t>
  </si>
  <si>
    <t>208 Т</t>
  </si>
  <si>
    <t>209 Т</t>
  </si>
  <si>
    <t>210 Т</t>
  </si>
  <si>
    <t>211 Т</t>
  </si>
  <si>
    <t>212 Т</t>
  </si>
  <si>
    <t>213 Т</t>
  </si>
  <si>
    <t>214 Т</t>
  </si>
  <si>
    <t>215 Т</t>
  </si>
  <si>
    <t>216 Т</t>
  </si>
  <si>
    <t>217 Т</t>
  </si>
  <si>
    <t>218 Т</t>
  </si>
  <si>
    <t>219 Т</t>
  </si>
  <si>
    <t>220 Т</t>
  </si>
  <si>
    <t>221 Т</t>
  </si>
  <si>
    <t>222 Т</t>
  </si>
  <si>
    <t>223 Т</t>
  </si>
  <si>
    <t>224 Т</t>
  </si>
  <si>
    <t>225 Т</t>
  </si>
  <si>
    <t>226 Т</t>
  </si>
  <si>
    <t>227 Т</t>
  </si>
  <si>
    <t>228 Т</t>
  </si>
  <si>
    <t>229 Т</t>
  </si>
  <si>
    <t>230 Т</t>
  </si>
  <si>
    <t>231 Т</t>
  </si>
  <si>
    <t>232 Т</t>
  </si>
  <si>
    <t>233 Т</t>
  </si>
  <si>
    <t>234 Т</t>
  </si>
  <si>
    <t>235 Т</t>
  </si>
  <si>
    <t>236 Т</t>
  </si>
  <si>
    <t>237 Т</t>
  </si>
  <si>
    <t>238 Т</t>
  </si>
  <si>
    <t>239 Т</t>
  </si>
  <si>
    <t>240 Т</t>
  </si>
  <si>
    <t>241 Т</t>
  </si>
  <si>
    <t>242 Т</t>
  </si>
  <si>
    <t>243 Т</t>
  </si>
  <si>
    <t>244 Т</t>
  </si>
  <si>
    <t>245 Т</t>
  </si>
  <si>
    <t>246 Т</t>
  </si>
  <si>
    <t>247 Т</t>
  </si>
  <si>
    <t>248 Т</t>
  </si>
  <si>
    <t>249 Т</t>
  </si>
  <si>
    <t>250 Т</t>
  </si>
  <si>
    <t>251 Т</t>
  </si>
  <si>
    <t>252 Т</t>
  </si>
  <si>
    <t>253 Т</t>
  </si>
  <si>
    <t>254 Т</t>
  </si>
  <si>
    <t>255 Т</t>
  </si>
  <si>
    <t>256 Т</t>
  </si>
  <si>
    <t>257 Т</t>
  </si>
  <si>
    <t>258 Т</t>
  </si>
  <si>
    <t>259 Т</t>
  </si>
  <si>
    <t>260 Т</t>
  </si>
  <si>
    <t>261 Т</t>
  </si>
  <si>
    <t>262 Т</t>
  </si>
  <si>
    <t>263 Т</t>
  </si>
  <si>
    <t>264 Т</t>
  </si>
  <si>
    <t>265 Т</t>
  </si>
  <si>
    <t>266 Т</t>
  </si>
  <si>
    <t>267 Т</t>
  </si>
  <si>
    <t>268 Т</t>
  </si>
  <si>
    <t>269 Т</t>
  </si>
  <si>
    <t>270 Т</t>
  </si>
  <si>
    <t>271 Т</t>
  </si>
  <si>
    <t>272 Т</t>
  </si>
  <si>
    <t>273 Т</t>
  </si>
  <si>
    <t>274 Т</t>
  </si>
  <si>
    <t>275 Т</t>
  </si>
  <si>
    <t>276 Т</t>
  </si>
  <si>
    <t>277 Т</t>
  </si>
  <si>
    <t>278 Т</t>
  </si>
  <si>
    <t>279 Т</t>
  </si>
  <si>
    <t>280 Т</t>
  </si>
  <si>
    <t>281 Т</t>
  </si>
  <si>
    <t>282 Т</t>
  </si>
  <si>
    <t>283 Т</t>
  </si>
  <si>
    <t>284 Т</t>
  </si>
  <si>
    <t>285 Т</t>
  </si>
  <si>
    <t>286 Т</t>
  </si>
  <si>
    <t>287 Т</t>
  </si>
  <si>
    <t>288 Т</t>
  </si>
  <si>
    <t>289 Т</t>
  </si>
  <si>
    <t>290 Т</t>
  </si>
  <si>
    <t>291 Т</t>
  </si>
  <si>
    <t>292 Т</t>
  </si>
  <si>
    <t>293 Т</t>
  </si>
  <si>
    <t>294 Т</t>
  </si>
  <si>
    <t>295 Т</t>
  </si>
  <si>
    <t>296 Т</t>
  </si>
  <si>
    <t>297 Т</t>
  </si>
  <si>
    <t>298 Т</t>
  </si>
  <si>
    <t>299 Т</t>
  </si>
  <si>
    <t>300 Т</t>
  </si>
  <si>
    <t>301 Т</t>
  </si>
  <si>
    <t>302 Т</t>
  </si>
  <si>
    <t>303 Т</t>
  </si>
  <si>
    <t>304 Т</t>
  </si>
  <si>
    <t>305 Т</t>
  </si>
  <si>
    <t>306 Т</t>
  </si>
  <si>
    <t>307 Т</t>
  </si>
  <si>
    <t>308 Т</t>
  </si>
  <si>
    <t>309 Т</t>
  </si>
  <si>
    <t>310 Т</t>
  </si>
  <si>
    <t>311 Т</t>
  </si>
  <si>
    <t>312 Т</t>
  </si>
  <si>
    <t>313 Т</t>
  </si>
  <si>
    <t>314 Т</t>
  </si>
  <si>
    <t>1 У</t>
  </si>
  <si>
    <t>2 У</t>
  </si>
  <si>
    <t>3 У</t>
  </si>
  <si>
    <t>4 У</t>
  </si>
  <si>
    <t>ИТОГО товары:</t>
  </si>
  <si>
    <t>Тип ТРУ</t>
  </si>
  <si>
    <t>ИТОГО услуги:</t>
  </si>
  <si>
    <t>ИТОГО</t>
  </si>
  <si>
    <t xml:space="preserve">План закупок на 2026 год способом "Особый порядок" ТОО «KPI Inc.» </t>
  </si>
  <si>
    <t>5 У</t>
  </si>
  <si>
    <t>долгосрочный</t>
  </si>
  <si>
    <t>692010.000.000002</t>
  </si>
  <si>
    <t>Услуги по проведению аудита финансовой отчетности</t>
  </si>
  <si>
    <t>Аудит финансовой отчётности</t>
  </si>
  <si>
    <t>с даты заключения по 31.03.2028</t>
  </si>
  <si>
    <t>73-1-6</t>
  </si>
  <si>
    <t>6 У</t>
  </si>
  <si>
    <t>7 У</t>
  </si>
  <si>
    <t>8 У</t>
  </si>
  <si>
    <t>9 У</t>
  </si>
  <si>
    <t>10 У</t>
  </si>
  <si>
    <t>11 У</t>
  </si>
  <si>
    <t>12 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</si>
</sst>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6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1" fontId="9" fillId="4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1" fontId="9" fillId="4" borderId="1" xfId="0" applyNumberFormat="1" applyFont="1" applyFill="1" applyBorder="1" applyAlignment="1">
      <alignment horizontal="left" vertical="center" wrapText="1"/>
    </xf>
    <xf numFmtId="43" fontId="9" fillId="4" borderId="1" xfId="1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</cellXfs>
  <cellStyles count="4">
    <cellStyle name="Обычный" xfId="0" builtinId="0"/>
    <cellStyle name="Обычный 2" xfId="3" xr:uid="{3C29BF8A-A46D-4DDE-A0EA-DC64BEAC88E1}"/>
    <cellStyle name="Обычный 2 2" xfId="2" xr:uid="{CC7F5317-07F2-494A-A548-4EF621FE22FB}"/>
    <cellStyle name="Финансовый" xfId="1" builtinId="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dezhda.assanova\Downloads\u7jgu94dpi01a8xsjn3qkc3oifa3lhbu.xlsm" TargetMode="External"/><Relationship Id="rId1" Type="http://schemas.openxmlformats.org/officeDocument/2006/relationships/externalLinkPath" Target="/Users/nadezhda.assanova/Downloads/u7jgu94dpi01a8xsjn3qkc3oifa3lhb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еречень особого порядка р.я."/>
      <sheetName val="Типы действий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 refreshError="1"/>
      <sheetData sheetId="1" refreshError="1"/>
      <sheetData sheetId="2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D340"/>
  <sheetViews>
    <sheetView tabSelected="1" view="pageBreakPreview" zoomScale="115" zoomScaleNormal="110" zoomScaleSheetLayoutView="115" workbookViewId="0">
      <pane ySplit="10" topLeftCell="A29" activePane="bottomLeft" state="frozen"/>
      <selection pane="bottomLeft" activeCell="R9" sqref="R9:AG10"/>
    </sheetView>
  </sheetViews>
  <sheetFormatPr defaultColWidth="11.42578125" defaultRowHeight="18" customHeight="1" x14ac:dyDescent="0.25"/>
  <cols>
    <col min="1" max="1" width="15.5703125" style="1" customWidth="1"/>
    <col min="2" max="3" width="11.5703125" style="1" bestFit="1" customWidth="1"/>
    <col min="4" max="4" width="16.42578125" style="1" customWidth="1"/>
    <col min="5" max="5" width="11.5703125" style="1" customWidth="1"/>
    <col min="6" max="6" width="18.5703125" style="1" customWidth="1"/>
    <col min="7" max="7" width="18.28515625" style="1" customWidth="1"/>
    <col min="8" max="8" width="35.5703125" style="1" customWidth="1"/>
    <col min="9" max="9" width="36.42578125" style="1" customWidth="1"/>
    <col min="10" max="10" width="11.28515625" style="1" customWidth="1"/>
    <col min="11" max="11" width="15.42578125" style="1" customWidth="1"/>
    <col min="12" max="12" width="15.85546875" style="1" customWidth="1"/>
    <col min="13" max="13" width="21.140625" style="1" customWidth="1"/>
    <col min="14" max="14" width="19.42578125" style="1" customWidth="1"/>
    <col min="15" max="16" width="11.5703125" style="1" customWidth="1"/>
    <col min="17" max="17" width="27.28515625" style="1" customWidth="1"/>
    <col min="18" max="16384" width="11.42578125" style="1"/>
  </cols>
  <sheetData>
    <row r="3" spans="1:17" ht="6.75" customHeight="1" x14ac:dyDescent="0.25"/>
    <row r="5" spans="1:17" ht="18" customHeight="1" x14ac:dyDescent="0.25">
      <c r="A5" s="26" t="s">
        <v>870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10.5" customHeight="1" x14ac:dyDescent="0.25"/>
    <row r="7" spans="1:17" ht="18" hidden="1" customHeight="1" x14ac:dyDescent="0.25"/>
    <row r="9" spans="1:17" ht="18" customHeight="1" x14ac:dyDescent="0.25">
      <c r="A9" s="25" t="s">
        <v>0</v>
      </c>
      <c r="B9" s="25" t="s">
        <v>1</v>
      </c>
      <c r="C9" s="25" t="s">
        <v>2</v>
      </c>
      <c r="D9" s="25" t="s">
        <v>3</v>
      </c>
      <c r="E9" s="25" t="s">
        <v>867</v>
      </c>
      <c r="F9" s="25" t="s">
        <v>4</v>
      </c>
      <c r="G9" s="25" t="s">
        <v>5</v>
      </c>
      <c r="H9" s="25" t="s">
        <v>6</v>
      </c>
      <c r="I9" s="25" t="s">
        <v>7</v>
      </c>
      <c r="J9" s="25" t="s">
        <v>8</v>
      </c>
      <c r="K9" s="25" t="s">
        <v>9</v>
      </c>
      <c r="L9" s="25" t="s">
        <v>10</v>
      </c>
      <c r="M9" s="25" t="s">
        <v>11</v>
      </c>
      <c r="N9" s="25" t="s">
        <v>12</v>
      </c>
      <c r="O9" s="25" t="s">
        <v>13</v>
      </c>
      <c r="P9" s="25" t="s">
        <v>15</v>
      </c>
      <c r="Q9" s="25" t="s">
        <v>16</v>
      </c>
    </row>
    <row r="10" spans="1:17" ht="48.75" customHeight="1" x14ac:dyDescent="0.25">
      <c r="A10" s="25" t="s">
        <v>14</v>
      </c>
      <c r="B10" s="25" t="s">
        <v>14</v>
      </c>
      <c r="C10" s="25" t="s">
        <v>14</v>
      </c>
      <c r="D10" s="25" t="s">
        <v>14</v>
      </c>
      <c r="E10" s="25" t="s">
        <v>14</v>
      </c>
      <c r="F10" s="25" t="s">
        <v>14</v>
      </c>
      <c r="G10" s="25" t="s">
        <v>14</v>
      </c>
      <c r="H10" s="25" t="s">
        <v>14</v>
      </c>
      <c r="I10" s="25" t="s">
        <v>14</v>
      </c>
      <c r="J10" s="25" t="s">
        <v>14</v>
      </c>
      <c r="K10" s="25" t="s">
        <v>14</v>
      </c>
      <c r="L10" s="25" t="s">
        <v>14</v>
      </c>
      <c r="M10" s="25" t="s">
        <v>14</v>
      </c>
      <c r="N10" s="25" t="s">
        <v>14</v>
      </c>
      <c r="O10" s="25" t="s">
        <v>14</v>
      </c>
      <c r="P10" s="25" t="s">
        <v>14</v>
      </c>
      <c r="Q10" s="25" t="s">
        <v>14</v>
      </c>
    </row>
    <row r="11" spans="1:17" ht="18" customHeight="1" x14ac:dyDescent="0.2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  <c r="N11" s="2">
        <v>14</v>
      </c>
      <c r="O11" s="2">
        <v>15</v>
      </c>
      <c r="P11" s="2"/>
      <c r="Q11" s="2">
        <v>16</v>
      </c>
    </row>
    <row r="12" spans="1:17" ht="18" customHeight="1" x14ac:dyDescent="0.25">
      <c r="A12" s="2" t="s">
        <v>36</v>
      </c>
      <c r="B12" s="4" t="s">
        <v>37</v>
      </c>
      <c r="C12" s="10" t="s">
        <v>548</v>
      </c>
      <c r="D12" s="2" t="s">
        <v>30</v>
      </c>
      <c r="E12" s="2" t="s">
        <v>38</v>
      </c>
      <c r="F12" s="11" t="s">
        <v>522</v>
      </c>
      <c r="G12" s="2" t="s">
        <v>523</v>
      </c>
      <c r="H12" s="2" t="s">
        <v>524</v>
      </c>
      <c r="I12" s="2" t="s">
        <v>525</v>
      </c>
      <c r="J12" s="10" t="s">
        <v>526</v>
      </c>
      <c r="K12" s="12">
        <v>208321200</v>
      </c>
      <c r="L12" s="2">
        <v>45.64</v>
      </c>
      <c r="M12" s="12">
        <f>K12*L12</f>
        <v>9507779568</v>
      </c>
      <c r="N12" s="13">
        <f>M12*1.16</f>
        <v>11029024298.879999</v>
      </c>
      <c r="O12" s="2">
        <v>100</v>
      </c>
      <c r="P12" s="14" t="s">
        <v>40</v>
      </c>
      <c r="Q12" s="14" t="s">
        <v>41</v>
      </c>
    </row>
    <row r="13" spans="1:17" ht="18" customHeight="1" x14ac:dyDescent="0.25">
      <c r="A13" s="2" t="s">
        <v>36</v>
      </c>
      <c r="B13" s="4" t="s">
        <v>37</v>
      </c>
      <c r="C13" s="10" t="s">
        <v>549</v>
      </c>
      <c r="D13" s="10" t="s">
        <v>29</v>
      </c>
      <c r="E13" s="2" t="s">
        <v>38</v>
      </c>
      <c r="F13" s="11" t="s">
        <v>17</v>
      </c>
      <c r="G13" s="11" t="s">
        <v>18</v>
      </c>
      <c r="H13" s="11" t="s">
        <v>19</v>
      </c>
      <c r="I13" s="10" t="s">
        <v>18</v>
      </c>
      <c r="J13" s="10" t="s">
        <v>35</v>
      </c>
      <c r="K13" s="12">
        <v>250682701.00752747</v>
      </c>
      <c r="L13" s="12">
        <v>13.591272676328542</v>
      </c>
      <c r="M13" s="12">
        <f>K13*L13</f>
        <v>3407096944.6318455</v>
      </c>
      <c r="N13" s="13">
        <f>M13*1.16</f>
        <v>3952232455.7729406</v>
      </c>
      <c r="O13" s="3">
        <v>100</v>
      </c>
      <c r="P13" s="14" t="s">
        <v>40</v>
      </c>
      <c r="Q13" s="14" t="s">
        <v>41</v>
      </c>
    </row>
    <row r="14" spans="1:17" ht="18" customHeight="1" x14ac:dyDescent="0.25">
      <c r="A14" s="2" t="s">
        <v>36</v>
      </c>
      <c r="B14" s="4" t="s">
        <v>37</v>
      </c>
      <c r="C14" s="10" t="s">
        <v>552</v>
      </c>
      <c r="D14" s="11" t="s">
        <v>29</v>
      </c>
      <c r="E14" s="2" t="s">
        <v>38</v>
      </c>
      <c r="F14" s="11" t="s">
        <v>17</v>
      </c>
      <c r="G14" s="11" t="s">
        <v>18</v>
      </c>
      <c r="H14" s="11" t="s">
        <v>19</v>
      </c>
      <c r="I14" s="11" t="s">
        <v>18</v>
      </c>
      <c r="J14" s="11" t="s">
        <v>35</v>
      </c>
      <c r="K14" s="12">
        <v>10445112.541980311</v>
      </c>
      <c r="L14" s="12">
        <v>51.750544231884973</v>
      </c>
      <c r="M14" s="12">
        <f>K14*L14</f>
        <v>540540258.61076856</v>
      </c>
      <c r="N14" s="13">
        <f>M14*1.16</f>
        <v>627026699.98849154</v>
      </c>
      <c r="O14" s="3">
        <v>100</v>
      </c>
      <c r="P14" s="14" t="s">
        <v>40</v>
      </c>
      <c r="Q14" s="14" t="s">
        <v>41</v>
      </c>
    </row>
    <row r="15" spans="1:17" ht="18" customHeight="1" x14ac:dyDescent="0.25">
      <c r="A15" s="2" t="s">
        <v>36</v>
      </c>
      <c r="B15" s="4" t="s">
        <v>37</v>
      </c>
      <c r="C15" s="10" t="s">
        <v>553</v>
      </c>
      <c r="D15" s="11" t="s">
        <v>47</v>
      </c>
      <c r="E15" s="2" t="s">
        <v>38</v>
      </c>
      <c r="F15" s="11" t="s">
        <v>42</v>
      </c>
      <c r="G15" s="11" t="s">
        <v>43</v>
      </c>
      <c r="H15" s="11" t="s">
        <v>44</v>
      </c>
      <c r="I15" s="11" t="s">
        <v>45</v>
      </c>
      <c r="J15" s="11" t="s">
        <v>46</v>
      </c>
      <c r="K15" s="16">
        <f>3000+3000</f>
        <v>6000</v>
      </c>
      <c r="L15" s="16">
        <f>M15/K15</f>
        <v>315939.34999999998</v>
      </c>
      <c r="M15" s="12">
        <f>1292331600+603304500</f>
        <v>1895636100</v>
      </c>
      <c r="N15" s="13">
        <f>M15*1.16</f>
        <v>2198937876</v>
      </c>
      <c r="O15" s="3">
        <v>0</v>
      </c>
      <c r="P15" s="14" t="s">
        <v>40</v>
      </c>
      <c r="Q15" s="14" t="s">
        <v>41</v>
      </c>
    </row>
    <row r="16" spans="1:17" ht="18" customHeight="1" x14ac:dyDescent="0.25">
      <c r="A16" s="2" t="s">
        <v>36</v>
      </c>
      <c r="B16" s="4" t="s">
        <v>37</v>
      </c>
      <c r="C16" s="10" t="s">
        <v>551</v>
      </c>
      <c r="D16" s="11" t="s">
        <v>47</v>
      </c>
      <c r="E16" s="2" t="s">
        <v>38</v>
      </c>
      <c r="F16" s="11" t="s">
        <v>42</v>
      </c>
      <c r="G16" s="11" t="s">
        <v>43</v>
      </c>
      <c r="H16" s="11" t="s">
        <v>44</v>
      </c>
      <c r="I16" s="11" t="s">
        <v>45</v>
      </c>
      <c r="J16" s="11" t="s">
        <v>46</v>
      </c>
      <c r="K16" s="16">
        <f>4500+1000</f>
        <v>5500</v>
      </c>
      <c r="L16" s="16">
        <f>M16/K16</f>
        <v>171508.54545454544</v>
      </c>
      <c r="M16" s="12">
        <f>801900000+141397000</f>
        <v>943297000</v>
      </c>
      <c r="N16" s="13">
        <f>M16*1.16</f>
        <v>1094224520</v>
      </c>
      <c r="O16" s="3">
        <v>0</v>
      </c>
      <c r="P16" s="14" t="s">
        <v>40</v>
      </c>
      <c r="Q16" s="14" t="s">
        <v>41</v>
      </c>
    </row>
    <row r="17" spans="1:17" ht="18" customHeight="1" x14ac:dyDescent="0.25">
      <c r="A17" s="2" t="s">
        <v>36</v>
      </c>
      <c r="B17" s="4" t="s">
        <v>37</v>
      </c>
      <c r="C17" s="10" t="s">
        <v>550</v>
      </c>
      <c r="D17" s="11" t="s">
        <v>47</v>
      </c>
      <c r="E17" s="2" t="s">
        <v>38</v>
      </c>
      <c r="F17" s="3" t="s">
        <v>48</v>
      </c>
      <c r="G17" s="3" t="s">
        <v>69</v>
      </c>
      <c r="H17" s="3" t="s">
        <v>70</v>
      </c>
      <c r="I17" s="3" t="s">
        <v>103</v>
      </c>
      <c r="J17" s="3" t="s">
        <v>197</v>
      </c>
      <c r="K17" s="3">
        <v>5</v>
      </c>
      <c r="L17" s="3">
        <v>1350.2309164200699</v>
      </c>
      <c r="M17" s="12">
        <f>K17*L17</f>
        <v>6751.1545821003492</v>
      </c>
      <c r="N17" s="13">
        <f t="shared" ref="N17:N76" si="0">M17*1.16</f>
        <v>7831.3393152364042</v>
      </c>
      <c r="O17" s="3">
        <v>0</v>
      </c>
      <c r="P17" s="14" t="s">
        <v>40</v>
      </c>
      <c r="Q17" s="2" t="s">
        <v>544</v>
      </c>
    </row>
    <row r="18" spans="1:17" ht="18" customHeight="1" x14ac:dyDescent="0.25">
      <c r="A18" s="2" t="s">
        <v>36</v>
      </c>
      <c r="B18" s="4" t="s">
        <v>37</v>
      </c>
      <c r="C18" s="10" t="s">
        <v>554</v>
      </c>
      <c r="D18" s="11" t="s">
        <v>47</v>
      </c>
      <c r="E18" s="2" t="s">
        <v>38</v>
      </c>
      <c r="F18" s="3" t="s">
        <v>49</v>
      </c>
      <c r="G18" s="3" t="s">
        <v>71</v>
      </c>
      <c r="H18" s="3" t="s">
        <v>72</v>
      </c>
      <c r="I18" s="3" t="s">
        <v>104</v>
      </c>
      <c r="J18" s="3" t="s">
        <v>197</v>
      </c>
      <c r="K18" s="3">
        <v>30</v>
      </c>
      <c r="L18" s="3">
        <v>268695.95236759388</v>
      </c>
      <c r="M18" s="12">
        <f t="shared" ref="M18:M81" si="1">K18*L18</f>
        <v>8060878.5710278163</v>
      </c>
      <c r="N18" s="13">
        <f t="shared" si="0"/>
        <v>9350619.1423922665</v>
      </c>
      <c r="O18" s="3">
        <v>0</v>
      </c>
      <c r="P18" s="14" t="s">
        <v>40</v>
      </c>
      <c r="Q18" s="2" t="s">
        <v>544</v>
      </c>
    </row>
    <row r="19" spans="1:17" ht="18" customHeight="1" x14ac:dyDescent="0.25">
      <c r="A19" s="2" t="s">
        <v>36</v>
      </c>
      <c r="B19" s="4" t="s">
        <v>37</v>
      </c>
      <c r="C19" s="10" t="s">
        <v>555</v>
      </c>
      <c r="D19" s="11" t="s">
        <v>47</v>
      </c>
      <c r="E19" s="2" t="s">
        <v>38</v>
      </c>
      <c r="F19" s="3" t="s">
        <v>49</v>
      </c>
      <c r="G19" s="3" t="s">
        <v>71</v>
      </c>
      <c r="H19" s="3" t="s">
        <v>72</v>
      </c>
      <c r="I19" s="3" t="s">
        <v>105</v>
      </c>
      <c r="J19" s="3" t="s">
        <v>197</v>
      </c>
      <c r="K19" s="3">
        <v>8</v>
      </c>
      <c r="L19" s="3">
        <v>22953.925579141185</v>
      </c>
      <c r="M19" s="12">
        <f t="shared" si="1"/>
        <v>183631.40463312948</v>
      </c>
      <c r="N19" s="13">
        <f t="shared" si="0"/>
        <v>213012.42937443018</v>
      </c>
      <c r="O19" s="3">
        <v>0</v>
      </c>
      <c r="P19" s="14" t="s">
        <v>40</v>
      </c>
      <c r="Q19" s="2" t="s">
        <v>544</v>
      </c>
    </row>
    <row r="20" spans="1:17" ht="18" customHeight="1" x14ac:dyDescent="0.25">
      <c r="A20" s="2" t="s">
        <v>36</v>
      </c>
      <c r="B20" s="4" t="s">
        <v>37</v>
      </c>
      <c r="C20" s="10" t="s">
        <v>556</v>
      </c>
      <c r="D20" s="11" t="s">
        <v>47</v>
      </c>
      <c r="E20" s="2" t="s">
        <v>38</v>
      </c>
      <c r="F20" s="3" t="s">
        <v>50</v>
      </c>
      <c r="G20" s="3" t="s">
        <v>73</v>
      </c>
      <c r="H20" s="3" t="s">
        <v>74</v>
      </c>
      <c r="I20" s="3" t="s">
        <v>106</v>
      </c>
      <c r="J20" s="3" t="s">
        <v>197</v>
      </c>
      <c r="K20" s="3">
        <v>1</v>
      </c>
      <c r="L20" s="3">
        <v>16202.770997040838</v>
      </c>
      <c r="M20" s="12">
        <f t="shared" si="1"/>
        <v>16202.770997040838</v>
      </c>
      <c r="N20" s="13">
        <f t="shared" si="0"/>
        <v>18795.214356567372</v>
      </c>
      <c r="O20" s="3">
        <v>0</v>
      </c>
      <c r="P20" s="14" t="s">
        <v>40</v>
      </c>
      <c r="Q20" s="2" t="s">
        <v>544</v>
      </c>
    </row>
    <row r="21" spans="1:17" ht="18" customHeight="1" x14ac:dyDescent="0.25">
      <c r="A21" s="2" t="s">
        <v>36</v>
      </c>
      <c r="B21" s="4" t="s">
        <v>37</v>
      </c>
      <c r="C21" s="10" t="s">
        <v>557</v>
      </c>
      <c r="D21" s="11" t="s">
        <v>47</v>
      </c>
      <c r="E21" s="2" t="s">
        <v>38</v>
      </c>
      <c r="F21" s="3" t="s">
        <v>50</v>
      </c>
      <c r="G21" s="3" t="s">
        <v>73</v>
      </c>
      <c r="H21" s="3" t="s">
        <v>74</v>
      </c>
      <c r="I21" s="3" t="s">
        <v>107</v>
      </c>
      <c r="J21" s="3" t="s">
        <v>197</v>
      </c>
      <c r="K21" s="3">
        <v>6</v>
      </c>
      <c r="L21" s="3">
        <v>16202.770997040838</v>
      </c>
      <c r="M21" s="12">
        <f t="shared" si="1"/>
        <v>97216.625982245023</v>
      </c>
      <c r="N21" s="13">
        <f t="shared" si="0"/>
        <v>112771.28613940421</v>
      </c>
      <c r="O21" s="3">
        <v>0</v>
      </c>
      <c r="P21" s="14" t="s">
        <v>40</v>
      </c>
      <c r="Q21" s="2" t="s">
        <v>544</v>
      </c>
    </row>
    <row r="22" spans="1:17" ht="18" customHeight="1" x14ac:dyDescent="0.25">
      <c r="A22" s="2" t="s">
        <v>36</v>
      </c>
      <c r="B22" s="4" t="s">
        <v>37</v>
      </c>
      <c r="C22" s="10" t="s">
        <v>558</v>
      </c>
      <c r="D22" s="11" t="s">
        <v>47</v>
      </c>
      <c r="E22" s="2" t="s">
        <v>38</v>
      </c>
      <c r="F22" s="3" t="s">
        <v>50</v>
      </c>
      <c r="G22" s="3" t="s">
        <v>73</v>
      </c>
      <c r="H22" s="3" t="s">
        <v>74</v>
      </c>
      <c r="I22" s="3" t="s">
        <v>108</v>
      </c>
      <c r="J22" s="3" t="s">
        <v>197</v>
      </c>
      <c r="K22" s="3">
        <v>13</v>
      </c>
      <c r="L22" s="3">
        <v>17553.00191346091</v>
      </c>
      <c r="M22" s="12">
        <f t="shared" si="1"/>
        <v>228189.02487499182</v>
      </c>
      <c r="N22" s="13">
        <f t="shared" si="0"/>
        <v>264699.26885499049</v>
      </c>
      <c r="O22" s="3">
        <v>0</v>
      </c>
      <c r="P22" s="14" t="s">
        <v>40</v>
      </c>
      <c r="Q22" s="2" t="s">
        <v>544</v>
      </c>
    </row>
    <row r="23" spans="1:17" ht="18" customHeight="1" x14ac:dyDescent="0.25">
      <c r="A23" s="2" t="s">
        <v>36</v>
      </c>
      <c r="B23" s="4" t="s">
        <v>37</v>
      </c>
      <c r="C23" s="10" t="s">
        <v>559</v>
      </c>
      <c r="D23" s="11" t="s">
        <v>47</v>
      </c>
      <c r="E23" s="2" t="s">
        <v>38</v>
      </c>
      <c r="F23" s="3" t="s">
        <v>51</v>
      </c>
      <c r="G23" s="3" t="s">
        <v>75</v>
      </c>
      <c r="H23" s="3" t="s">
        <v>76</v>
      </c>
      <c r="I23" s="3" t="s">
        <v>109</v>
      </c>
      <c r="J23" s="3" t="s">
        <v>197</v>
      </c>
      <c r="K23" s="3">
        <v>2</v>
      </c>
      <c r="L23" s="3">
        <v>238315.75674814233</v>
      </c>
      <c r="M23" s="12">
        <f t="shared" si="1"/>
        <v>476631.51349628466</v>
      </c>
      <c r="N23" s="13">
        <f t="shared" si="0"/>
        <v>552892.55565569014</v>
      </c>
      <c r="O23" s="3">
        <v>0</v>
      </c>
      <c r="P23" s="14" t="s">
        <v>40</v>
      </c>
      <c r="Q23" s="2" t="s">
        <v>544</v>
      </c>
    </row>
    <row r="24" spans="1:17" ht="18" customHeight="1" x14ac:dyDescent="0.25">
      <c r="A24" s="2" t="s">
        <v>36</v>
      </c>
      <c r="B24" s="4" t="s">
        <v>37</v>
      </c>
      <c r="C24" s="10" t="s">
        <v>560</v>
      </c>
      <c r="D24" s="11" t="s">
        <v>47</v>
      </c>
      <c r="E24" s="2" t="s">
        <v>38</v>
      </c>
      <c r="F24" s="3" t="s">
        <v>52</v>
      </c>
      <c r="G24" s="3" t="s">
        <v>77</v>
      </c>
      <c r="H24" s="3" t="s">
        <v>78</v>
      </c>
      <c r="I24" s="3" t="s">
        <v>110</v>
      </c>
      <c r="J24" s="3" t="s">
        <v>197</v>
      </c>
      <c r="K24" s="3">
        <v>38</v>
      </c>
      <c r="L24" s="3">
        <v>33080.657452291707</v>
      </c>
      <c r="M24" s="12">
        <f t="shared" si="1"/>
        <v>1257064.9831870848</v>
      </c>
      <c r="N24" s="13">
        <f t="shared" si="0"/>
        <v>1458195.3804970183</v>
      </c>
      <c r="O24" s="3">
        <v>0</v>
      </c>
      <c r="P24" s="14" t="s">
        <v>40</v>
      </c>
      <c r="Q24" s="2" t="s">
        <v>544</v>
      </c>
    </row>
    <row r="25" spans="1:17" ht="18" customHeight="1" x14ac:dyDescent="0.25">
      <c r="A25" s="2" t="s">
        <v>36</v>
      </c>
      <c r="B25" s="4" t="s">
        <v>37</v>
      </c>
      <c r="C25" s="10" t="s">
        <v>561</v>
      </c>
      <c r="D25" s="11" t="s">
        <v>47</v>
      </c>
      <c r="E25" s="2" t="s">
        <v>38</v>
      </c>
      <c r="F25" s="3" t="s">
        <v>52</v>
      </c>
      <c r="G25" s="3" t="s">
        <v>77</v>
      </c>
      <c r="H25" s="3" t="s">
        <v>78</v>
      </c>
      <c r="I25" s="3" t="s">
        <v>111</v>
      </c>
      <c r="J25" s="3" t="s">
        <v>197</v>
      </c>
      <c r="K25" s="3">
        <v>4</v>
      </c>
      <c r="L25" s="3">
        <v>101942.43418971528</v>
      </c>
      <c r="M25" s="12">
        <f t="shared" si="1"/>
        <v>407769.73675886111</v>
      </c>
      <c r="N25" s="13">
        <f t="shared" si="0"/>
        <v>473012.89464027883</v>
      </c>
      <c r="O25" s="3">
        <v>0</v>
      </c>
      <c r="P25" s="14" t="s">
        <v>40</v>
      </c>
      <c r="Q25" s="2" t="s">
        <v>544</v>
      </c>
    </row>
    <row r="26" spans="1:17" ht="18" customHeight="1" x14ac:dyDescent="0.25">
      <c r="A26" s="2" t="s">
        <v>36</v>
      </c>
      <c r="B26" s="4" t="s">
        <v>37</v>
      </c>
      <c r="C26" s="10" t="s">
        <v>562</v>
      </c>
      <c r="D26" s="11" t="s">
        <v>47</v>
      </c>
      <c r="E26" s="2" t="s">
        <v>38</v>
      </c>
      <c r="F26" s="3" t="s">
        <v>53</v>
      </c>
      <c r="G26" s="3" t="s">
        <v>79</v>
      </c>
      <c r="H26" s="3" t="s">
        <v>80</v>
      </c>
      <c r="I26" s="3" t="s">
        <v>112</v>
      </c>
      <c r="J26" s="3" t="s">
        <v>197</v>
      </c>
      <c r="K26" s="3">
        <v>1</v>
      </c>
      <c r="L26" s="3">
        <v>305827.3025691458</v>
      </c>
      <c r="M26" s="12">
        <f t="shared" si="1"/>
        <v>305827.3025691458</v>
      </c>
      <c r="N26" s="13">
        <f t="shared" si="0"/>
        <v>354759.67098020914</v>
      </c>
      <c r="O26" s="3">
        <v>0</v>
      </c>
      <c r="P26" s="14" t="s">
        <v>40</v>
      </c>
      <c r="Q26" s="2" t="s">
        <v>544</v>
      </c>
    </row>
    <row r="27" spans="1:17" ht="18" customHeight="1" x14ac:dyDescent="0.25">
      <c r="A27" s="2" t="s">
        <v>36</v>
      </c>
      <c r="B27" s="4" t="s">
        <v>37</v>
      </c>
      <c r="C27" s="10" t="s">
        <v>563</v>
      </c>
      <c r="D27" s="11" t="s">
        <v>47</v>
      </c>
      <c r="E27" s="2" t="s">
        <v>38</v>
      </c>
      <c r="F27" s="3" t="s">
        <v>54</v>
      </c>
      <c r="G27" s="3" t="s">
        <v>81</v>
      </c>
      <c r="H27" s="3" t="s">
        <v>82</v>
      </c>
      <c r="I27" s="3" t="s">
        <v>113</v>
      </c>
      <c r="J27" s="3" t="s">
        <v>197</v>
      </c>
      <c r="K27" s="3">
        <v>4</v>
      </c>
      <c r="L27" s="3">
        <v>126246.59068527653</v>
      </c>
      <c r="M27" s="12">
        <f t="shared" si="1"/>
        <v>504986.36274110613</v>
      </c>
      <c r="N27" s="13">
        <f t="shared" si="0"/>
        <v>585784.18077968305</v>
      </c>
      <c r="O27" s="3">
        <v>0</v>
      </c>
      <c r="P27" s="14" t="s">
        <v>40</v>
      </c>
      <c r="Q27" s="2" t="s">
        <v>544</v>
      </c>
    </row>
    <row r="28" spans="1:17" ht="18" customHeight="1" x14ac:dyDescent="0.25">
      <c r="A28" s="2" t="s">
        <v>36</v>
      </c>
      <c r="B28" s="4" t="s">
        <v>37</v>
      </c>
      <c r="C28" s="10" t="s">
        <v>564</v>
      </c>
      <c r="D28" s="11" t="s">
        <v>47</v>
      </c>
      <c r="E28" s="2" t="s">
        <v>38</v>
      </c>
      <c r="F28" s="3" t="s">
        <v>54</v>
      </c>
      <c r="G28" s="3" t="s">
        <v>81</v>
      </c>
      <c r="H28" s="3" t="s">
        <v>82</v>
      </c>
      <c r="I28" s="3" t="s">
        <v>114</v>
      </c>
      <c r="J28" s="3" t="s">
        <v>197</v>
      </c>
      <c r="K28" s="3">
        <v>4</v>
      </c>
      <c r="L28" s="3">
        <v>17553.00191346091</v>
      </c>
      <c r="M28" s="12">
        <f t="shared" si="1"/>
        <v>70212.007653843641</v>
      </c>
      <c r="N28" s="13">
        <f t="shared" si="0"/>
        <v>81445.928878458624</v>
      </c>
      <c r="O28" s="3">
        <v>0</v>
      </c>
      <c r="P28" s="14" t="s">
        <v>40</v>
      </c>
      <c r="Q28" s="2" t="s">
        <v>544</v>
      </c>
    </row>
    <row r="29" spans="1:17" ht="18" customHeight="1" x14ac:dyDescent="0.25">
      <c r="A29" s="2" t="s">
        <v>36</v>
      </c>
      <c r="B29" s="4" t="s">
        <v>37</v>
      </c>
      <c r="C29" s="10" t="s">
        <v>565</v>
      </c>
      <c r="D29" s="11" t="s">
        <v>47</v>
      </c>
      <c r="E29" s="2" t="s">
        <v>38</v>
      </c>
      <c r="F29" s="3" t="s">
        <v>49</v>
      </c>
      <c r="G29" s="3" t="s">
        <v>71</v>
      </c>
      <c r="H29" s="3" t="s">
        <v>72</v>
      </c>
      <c r="I29" s="3" t="s">
        <v>115</v>
      </c>
      <c r="J29" s="3" t="s">
        <v>197</v>
      </c>
      <c r="K29" s="3">
        <v>8</v>
      </c>
      <c r="L29" s="3">
        <v>282873.37699000462</v>
      </c>
      <c r="M29" s="12">
        <f t="shared" si="1"/>
        <v>2262987.0159200369</v>
      </c>
      <c r="N29" s="13">
        <f t="shared" si="0"/>
        <v>2625064.9384672428</v>
      </c>
      <c r="O29" s="3">
        <v>0</v>
      </c>
      <c r="P29" s="14" t="s">
        <v>40</v>
      </c>
      <c r="Q29" s="2" t="s">
        <v>544</v>
      </c>
    </row>
    <row r="30" spans="1:17" ht="18" customHeight="1" x14ac:dyDescent="0.25">
      <c r="A30" s="2" t="s">
        <v>36</v>
      </c>
      <c r="B30" s="4" t="s">
        <v>37</v>
      </c>
      <c r="C30" s="10" t="s">
        <v>566</v>
      </c>
      <c r="D30" s="11" t="s">
        <v>47</v>
      </c>
      <c r="E30" s="2" t="s">
        <v>38</v>
      </c>
      <c r="F30" s="3" t="s">
        <v>49</v>
      </c>
      <c r="G30" s="3" t="s">
        <v>71</v>
      </c>
      <c r="H30" s="3" t="s">
        <v>72</v>
      </c>
      <c r="I30" s="3" t="s">
        <v>116</v>
      </c>
      <c r="J30" s="3" t="s">
        <v>197</v>
      </c>
      <c r="K30" s="3">
        <v>2</v>
      </c>
      <c r="L30" s="3">
        <v>164053.05634503849</v>
      </c>
      <c r="M30" s="12">
        <f t="shared" si="1"/>
        <v>328106.11269007699</v>
      </c>
      <c r="N30" s="13">
        <f t="shared" si="0"/>
        <v>380603.09072048927</v>
      </c>
      <c r="O30" s="3">
        <v>0</v>
      </c>
      <c r="P30" s="14" t="s">
        <v>40</v>
      </c>
      <c r="Q30" s="2" t="s">
        <v>544</v>
      </c>
    </row>
    <row r="31" spans="1:17" ht="18" customHeight="1" x14ac:dyDescent="0.25">
      <c r="A31" s="2" t="s">
        <v>36</v>
      </c>
      <c r="B31" s="4" t="s">
        <v>37</v>
      </c>
      <c r="C31" s="10" t="s">
        <v>567</v>
      </c>
      <c r="D31" s="11" t="s">
        <v>47</v>
      </c>
      <c r="E31" s="2" t="s">
        <v>38</v>
      </c>
      <c r="F31" s="3" t="s">
        <v>55</v>
      </c>
      <c r="G31" s="3" t="s">
        <v>83</v>
      </c>
      <c r="H31" s="3" t="s">
        <v>74</v>
      </c>
      <c r="I31" s="3" t="s">
        <v>117</v>
      </c>
      <c r="J31" s="3" t="s">
        <v>197</v>
      </c>
      <c r="K31" s="3">
        <v>4</v>
      </c>
      <c r="L31" s="3">
        <v>49958.543907542589</v>
      </c>
      <c r="M31" s="12">
        <f t="shared" si="1"/>
        <v>199834.17563017036</v>
      </c>
      <c r="N31" s="13">
        <f t="shared" si="0"/>
        <v>231807.6437309976</v>
      </c>
      <c r="O31" s="3">
        <v>0</v>
      </c>
      <c r="P31" s="14" t="s">
        <v>40</v>
      </c>
      <c r="Q31" s="2" t="s">
        <v>544</v>
      </c>
    </row>
    <row r="32" spans="1:17" ht="18" customHeight="1" x14ac:dyDescent="0.25">
      <c r="A32" s="2" t="s">
        <v>36</v>
      </c>
      <c r="B32" s="4" t="s">
        <v>37</v>
      </c>
      <c r="C32" s="10" t="s">
        <v>568</v>
      </c>
      <c r="D32" s="11" t="s">
        <v>47</v>
      </c>
      <c r="E32" s="2" t="s">
        <v>38</v>
      </c>
      <c r="F32" s="3" t="s">
        <v>55</v>
      </c>
      <c r="G32" s="3" t="s">
        <v>83</v>
      </c>
      <c r="H32" s="3" t="s">
        <v>74</v>
      </c>
      <c r="I32" s="3" t="s">
        <v>118</v>
      </c>
      <c r="J32" s="3" t="s">
        <v>197</v>
      </c>
      <c r="K32" s="3">
        <v>4</v>
      </c>
      <c r="L32" s="3">
        <v>218062.29300184129</v>
      </c>
      <c r="M32" s="12">
        <f t="shared" si="1"/>
        <v>872249.17200736515</v>
      </c>
      <c r="N32" s="13">
        <f t="shared" si="0"/>
        <v>1011809.0395285435</v>
      </c>
      <c r="O32" s="3">
        <v>0</v>
      </c>
      <c r="P32" s="14" t="s">
        <v>40</v>
      </c>
      <c r="Q32" s="2" t="s">
        <v>544</v>
      </c>
    </row>
    <row r="33" spans="1:17" ht="18" customHeight="1" x14ac:dyDescent="0.25">
      <c r="A33" s="2" t="s">
        <v>36</v>
      </c>
      <c r="B33" s="4" t="s">
        <v>37</v>
      </c>
      <c r="C33" s="10" t="s">
        <v>569</v>
      </c>
      <c r="D33" s="11" t="s">
        <v>47</v>
      </c>
      <c r="E33" s="2" t="s">
        <v>38</v>
      </c>
      <c r="F33" s="3" t="s">
        <v>52</v>
      </c>
      <c r="G33" s="3" t="s">
        <v>77</v>
      </c>
      <c r="H33" s="3" t="s">
        <v>78</v>
      </c>
      <c r="I33" s="3" t="s">
        <v>119</v>
      </c>
      <c r="J33" s="3" t="s">
        <v>197</v>
      </c>
      <c r="K33" s="3">
        <v>4</v>
      </c>
      <c r="L33" s="3">
        <v>149200.51626441773</v>
      </c>
      <c r="M33" s="12">
        <f t="shared" si="1"/>
        <v>596802.06505767093</v>
      </c>
      <c r="N33" s="13">
        <f t="shared" si="0"/>
        <v>692290.39546689822</v>
      </c>
      <c r="O33" s="3">
        <v>0</v>
      </c>
      <c r="P33" s="14" t="s">
        <v>40</v>
      </c>
      <c r="Q33" s="2" t="s">
        <v>544</v>
      </c>
    </row>
    <row r="34" spans="1:17" ht="18" customHeight="1" x14ac:dyDescent="0.25">
      <c r="A34" s="2" t="s">
        <v>36</v>
      </c>
      <c r="B34" s="4" t="s">
        <v>37</v>
      </c>
      <c r="C34" s="10" t="s">
        <v>570</v>
      </c>
      <c r="D34" s="11" t="s">
        <v>47</v>
      </c>
      <c r="E34" s="2" t="s">
        <v>38</v>
      </c>
      <c r="F34" s="3" t="s">
        <v>56</v>
      </c>
      <c r="G34" s="3" t="s">
        <v>84</v>
      </c>
      <c r="H34" s="3" t="s">
        <v>74</v>
      </c>
      <c r="I34" s="3" t="s">
        <v>120</v>
      </c>
      <c r="J34" s="3" t="s">
        <v>197</v>
      </c>
      <c r="K34" s="3">
        <v>8</v>
      </c>
      <c r="L34" s="3">
        <v>2700.4618328401398</v>
      </c>
      <c r="M34" s="12">
        <f t="shared" si="1"/>
        <v>21603.694662721118</v>
      </c>
      <c r="N34" s="13">
        <f t="shared" si="0"/>
        <v>25060.285808756496</v>
      </c>
      <c r="O34" s="3">
        <v>0</v>
      </c>
      <c r="P34" s="14" t="s">
        <v>40</v>
      </c>
      <c r="Q34" s="2" t="s">
        <v>544</v>
      </c>
    </row>
    <row r="35" spans="1:17" ht="18" customHeight="1" x14ac:dyDescent="0.25">
      <c r="A35" s="2" t="s">
        <v>36</v>
      </c>
      <c r="B35" s="4" t="s">
        <v>37</v>
      </c>
      <c r="C35" s="10" t="s">
        <v>571</v>
      </c>
      <c r="D35" s="11" t="s">
        <v>47</v>
      </c>
      <c r="E35" s="2" t="s">
        <v>38</v>
      </c>
      <c r="F35" s="3" t="s">
        <v>52</v>
      </c>
      <c r="G35" s="3" t="s">
        <v>77</v>
      </c>
      <c r="H35" s="3" t="s">
        <v>78</v>
      </c>
      <c r="I35" s="3" t="s">
        <v>121</v>
      </c>
      <c r="J35" s="3" t="s">
        <v>197</v>
      </c>
      <c r="K35" s="3">
        <v>2</v>
      </c>
      <c r="L35" s="3">
        <v>2700.4618328401398</v>
      </c>
      <c r="M35" s="12">
        <f t="shared" si="1"/>
        <v>5400.9236656802796</v>
      </c>
      <c r="N35" s="13">
        <f t="shared" si="0"/>
        <v>6265.0714521891241</v>
      </c>
      <c r="O35" s="3">
        <v>0</v>
      </c>
      <c r="P35" s="14" t="s">
        <v>40</v>
      </c>
      <c r="Q35" s="2" t="s">
        <v>544</v>
      </c>
    </row>
    <row r="36" spans="1:17" ht="18" customHeight="1" x14ac:dyDescent="0.25">
      <c r="A36" s="2" t="s">
        <v>36</v>
      </c>
      <c r="B36" s="4" t="s">
        <v>37</v>
      </c>
      <c r="C36" s="10" t="s">
        <v>572</v>
      </c>
      <c r="D36" s="11" t="s">
        <v>47</v>
      </c>
      <c r="E36" s="2" t="s">
        <v>38</v>
      </c>
      <c r="F36" s="3" t="s">
        <v>56</v>
      </c>
      <c r="G36" s="3" t="s">
        <v>84</v>
      </c>
      <c r="H36" s="3" t="s">
        <v>74</v>
      </c>
      <c r="I36" s="3" t="s">
        <v>122</v>
      </c>
      <c r="J36" s="3" t="s">
        <v>197</v>
      </c>
      <c r="K36" s="3">
        <v>10</v>
      </c>
      <c r="L36" s="3">
        <v>18228.117371670942</v>
      </c>
      <c r="M36" s="12">
        <f t="shared" si="1"/>
        <v>182281.17371670943</v>
      </c>
      <c r="N36" s="13">
        <f t="shared" si="0"/>
        <v>211446.16151138293</v>
      </c>
      <c r="O36" s="3">
        <v>0</v>
      </c>
      <c r="P36" s="14" t="s">
        <v>40</v>
      </c>
      <c r="Q36" s="2" t="s">
        <v>544</v>
      </c>
    </row>
    <row r="37" spans="1:17" ht="18" customHeight="1" x14ac:dyDescent="0.25">
      <c r="A37" s="2" t="s">
        <v>36</v>
      </c>
      <c r="B37" s="4" t="s">
        <v>37</v>
      </c>
      <c r="C37" s="10" t="s">
        <v>573</v>
      </c>
      <c r="D37" s="11" t="s">
        <v>47</v>
      </c>
      <c r="E37" s="2" t="s">
        <v>38</v>
      </c>
      <c r="F37" s="3" t="s">
        <v>52</v>
      </c>
      <c r="G37" s="3" t="s">
        <v>77</v>
      </c>
      <c r="H37" s="3" t="s">
        <v>78</v>
      </c>
      <c r="I37" s="3" t="s">
        <v>123</v>
      </c>
      <c r="J37" s="3" t="s">
        <v>197</v>
      </c>
      <c r="K37" s="3">
        <v>4</v>
      </c>
      <c r="L37" s="3">
        <v>4050.6927492602094</v>
      </c>
      <c r="M37" s="12">
        <f t="shared" si="1"/>
        <v>16202.770997040838</v>
      </c>
      <c r="N37" s="13">
        <f t="shared" si="0"/>
        <v>18795.214356567372</v>
      </c>
      <c r="O37" s="3">
        <v>0</v>
      </c>
      <c r="P37" s="14" t="s">
        <v>40</v>
      </c>
      <c r="Q37" s="2" t="s">
        <v>544</v>
      </c>
    </row>
    <row r="38" spans="1:17" ht="18" customHeight="1" x14ac:dyDescent="0.25">
      <c r="A38" s="2" t="s">
        <v>36</v>
      </c>
      <c r="B38" s="4" t="s">
        <v>37</v>
      </c>
      <c r="C38" s="10" t="s">
        <v>574</v>
      </c>
      <c r="D38" s="11" t="s">
        <v>47</v>
      </c>
      <c r="E38" s="2" t="s">
        <v>38</v>
      </c>
      <c r="F38" s="3" t="s">
        <v>57</v>
      </c>
      <c r="G38" s="3" t="s">
        <v>85</v>
      </c>
      <c r="H38" s="3" t="s">
        <v>86</v>
      </c>
      <c r="I38" s="3" t="s">
        <v>124</v>
      </c>
      <c r="J38" s="3" t="s">
        <v>197</v>
      </c>
      <c r="K38" s="3">
        <v>4</v>
      </c>
      <c r="L38" s="3">
        <v>29029.964703031499</v>
      </c>
      <c r="M38" s="12">
        <f t="shared" si="1"/>
        <v>116119.858812126</v>
      </c>
      <c r="N38" s="13">
        <f t="shared" si="0"/>
        <v>134699.03622206615</v>
      </c>
      <c r="O38" s="3">
        <v>0</v>
      </c>
      <c r="P38" s="14" t="s">
        <v>40</v>
      </c>
      <c r="Q38" s="2" t="s">
        <v>544</v>
      </c>
    </row>
    <row r="39" spans="1:17" ht="18" customHeight="1" x14ac:dyDescent="0.25">
      <c r="A39" s="2" t="s">
        <v>36</v>
      </c>
      <c r="B39" s="4" t="s">
        <v>37</v>
      </c>
      <c r="C39" s="10" t="s">
        <v>575</v>
      </c>
      <c r="D39" s="11" t="s">
        <v>47</v>
      </c>
      <c r="E39" s="2" t="s">
        <v>38</v>
      </c>
      <c r="F39" s="3" t="s">
        <v>57</v>
      </c>
      <c r="G39" s="3" t="s">
        <v>85</v>
      </c>
      <c r="H39" s="3" t="s">
        <v>86</v>
      </c>
      <c r="I39" s="3" t="s">
        <v>125</v>
      </c>
      <c r="J39" s="3" t="s">
        <v>197</v>
      </c>
      <c r="K39" s="3">
        <v>2</v>
      </c>
      <c r="L39" s="3">
        <v>38481.581117971989</v>
      </c>
      <c r="M39" s="12">
        <f t="shared" si="1"/>
        <v>76963.162235943979</v>
      </c>
      <c r="N39" s="13">
        <f t="shared" si="0"/>
        <v>89277.26819369501</v>
      </c>
      <c r="O39" s="3">
        <v>0</v>
      </c>
      <c r="P39" s="14" t="s">
        <v>40</v>
      </c>
      <c r="Q39" s="2" t="s">
        <v>544</v>
      </c>
    </row>
    <row r="40" spans="1:17" ht="18" customHeight="1" x14ac:dyDescent="0.25">
      <c r="A40" s="2" t="s">
        <v>36</v>
      </c>
      <c r="B40" s="4" t="s">
        <v>37</v>
      </c>
      <c r="C40" s="10" t="s">
        <v>576</v>
      </c>
      <c r="D40" s="11" t="s">
        <v>47</v>
      </c>
      <c r="E40" s="2" t="s">
        <v>38</v>
      </c>
      <c r="F40" s="3" t="s">
        <v>52</v>
      </c>
      <c r="G40" s="3" t="s">
        <v>77</v>
      </c>
      <c r="H40" s="3" t="s">
        <v>78</v>
      </c>
      <c r="I40" s="3" t="s">
        <v>126</v>
      </c>
      <c r="J40" s="3" t="s">
        <v>197</v>
      </c>
      <c r="K40" s="3">
        <v>4</v>
      </c>
      <c r="L40" s="3">
        <v>14177.424622410736</v>
      </c>
      <c r="M40" s="12">
        <f t="shared" si="1"/>
        <v>56709.698489642942</v>
      </c>
      <c r="N40" s="13">
        <f t="shared" si="0"/>
        <v>65783.250247985809</v>
      </c>
      <c r="O40" s="3">
        <v>0</v>
      </c>
      <c r="P40" s="14" t="s">
        <v>40</v>
      </c>
      <c r="Q40" s="2" t="s">
        <v>544</v>
      </c>
    </row>
    <row r="41" spans="1:17" ht="18" customHeight="1" x14ac:dyDescent="0.25">
      <c r="A41" s="2" t="s">
        <v>36</v>
      </c>
      <c r="B41" s="4" t="s">
        <v>37</v>
      </c>
      <c r="C41" s="10" t="s">
        <v>577</v>
      </c>
      <c r="D41" s="11" t="s">
        <v>47</v>
      </c>
      <c r="E41" s="2" t="s">
        <v>38</v>
      </c>
      <c r="F41" s="3" t="s">
        <v>58</v>
      </c>
      <c r="G41" s="3" t="s">
        <v>87</v>
      </c>
      <c r="H41" s="3" t="s">
        <v>88</v>
      </c>
      <c r="I41" s="3" t="s">
        <v>127</v>
      </c>
      <c r="J41" s="3" t="s">
        <v>197</v>
      </c>
      <c r="K41" s="3">
        <v>4</v>
      </c>
      <c r="L41" s="3">
        <v>99241.972356875121</v>
      </c>
      <c r="M41" s="12">
        <f t="shared" si="1"/>
        <v>396967.88942750049</v>
      </c>
      <c r="N41" s="13">
        <f t="shared" si="0"/>
        <v>460482.75173590053</v>
      </c>
      <c r="O41" s="3">
        <v>0</v>
      </c>
      <c r="P41" s="14" t="s">
        <v>40</v>
      </c>
      <c r="Q41" s="2" t="s">
        <v>544</v>
      </c>
    </row>
    <row r="42" spans="1:17" ht="18" customHeight="1" x14ac:dyDescent="0.25">
      <c r="A42" s="2" t="s">
        <v>36</v>
      </c>
      <c r="B42" s="4" t="s">
        <v>37</v>
      </c>
      <c r="C42" s="10" t="s">
        <v>578</v>
      </c>
      <c r="D42" s="11" t="s">
        <v>47</v>
      </c>
      <c r="E42" s="2" t="s">
        <v>38</v>
      </c>
      <c r="F42" s="3" t="s">
        <v>54</v>
      </c>
      <c r="G42" s="3" t="s">
        <v>81</v>
      </c>
      <c r="H42" s="3" t="s">
        <v>82</v>
      </c>
      <c r="I42" s="3" t="s">
        <v>128</v>
      </c>
      <c r="J42" s="3" t="s">
        <v>197</v>
      </c>
      <c r="K42" s="3">
        <v>16</v>
      </c>
      <c r="L42" s="3">
        <v>21603.694662721118</v>
      </c>
      <c r="M42" s="12">
        <f t="shared" si="1"/>
        <v>345659.11460353789</v>
      </c>
      <c r="N42" s="13">
        <f t="shared" si="0"/>
        <v>400964.57294010394</v>
      </c>
      <c r="O42" s="3">
        <v>0</v>
      </c>
      <c r="P42" s="14" t="s">
        <v>40</v>
      </c>
      <c r="Q42" s="2" t="s">
        <v>544</v>
      </c>
    </row>
    <row r="43" spans="1:17" ht="18" customHeight="1" x14ac:dyDescent="0.25">
      <c r="A43" s="2" t="s">
        <v>36</v>
      </c>
      <c r="B43" s="4" t="s">
        <v>37</v>
      </c>
      <c r="C43" s="10" t="s">
        <v>579</v>
      </c>
      <c r="D43" s="11" t="s">
        <v>47</v>
      </c>
      <c r="E43" s="2" t="s">
        <v>38</v>
      </c>
      <c r="F43" s="3" t="s">
        <v>54</v>
      </c>
      <c r="G43" s="3" t="s">
        <v>81</v>
      </c>
      <c r="H43" s="3" t="s">
        <v>82</v>
      </c>
      <c r="I43" s="3" t="s">
        <v>129</v>
      </c>
      <c r="J43" s="3" t="s">
        <v>197</v>
      </c>
      <c r="K43" s="3">
        <v>8</v>
      </c>
      <c r="L43" s="3">
        <v>285573.83882284479</v>
      </c>
      <c r="M43" s="12">
        <f t="shared" si="1"/>
        <v>2284590.7105827583</v>
      </c>
      <c r="N43" s="13">
        <f t="shared" si="0"/>
        <v>2650125.2242759992</v>
      </c>
      <c r="O43" s="3">
        <v>0</v>
      </c>
      <c r="P43" s="14" t="s">
        <v>40</v>
      </c>
      <c r="Q43" s="2" t="s">
        <v>544</v>
      </c>
    </row>
    <row r="44" spans="1:17" ht="18" customHeight="1" x14ac:dyDescent="0.25">
      <c r="A44" s="2" t="s">
        <v>36</v>
      </c>
      <c r="B44" s="4" t="s">
        <v>37</v>
      </c>
      <c r="C44" s="10" t="s">
        <v>580</v>
      </c>
      <c r="D44" s="11" t="s">
        <v>47</v>
      </c>
      <c r="E44" s="2" t="s">
        <v>38</v>
      </c>
      <c r="F44" s="3" t="s">
        <v>59</v>
      </c>
      <c r="G44" s="3" t="s">
        <v>89</v>
      </c>
      <c r="H44" s="3" t="s">
        <v>74</v>
      </c>
      <c r="I44" s="3" t="s">
        <v>130</v>
      </c>
      <c r="J44" s="3" t="s">
        <v>197</v>
      </c>
      <c r="K44" s="3">
        <v>2</v>
      </c>
      <c r="L44" s="3">
        <v>14177.424622410736</v>
      </c>
      <c r="M44" s="12">
        <f t="shared" si="1"/>
        <v>28354.849244821471</v>
      </c>
      <c r="N44" s="13">
        <f t="shared" si="0"/>
        <v>32891.625123992904</v>
      </c>
      <c r="O44" s="3">
        <v>0</v>
      </c>
      <c r="P44" s="14" t="s">
        <v>40</v>
      </c>
      <c r="Q44" s="2" t="s">
        <v>544</v>
      </c>
    </row>
    <row r="45" spans="1:17" ht="18" customHeight="1" x14ac:dyDescent="0.25">
      <c r="A45" s="2" t="s">
        <v>36</v>
      </c>
      <c r="B45" s="4" t="s">
        <v>37</v>
      </c>
      <c r="C45" s="10" t="s">
        <v>581</v>
      </c>
      <c r="D45" s="11" t="s">
        <v>47</v>
      </c>
      <c r="E45" s="2" t="s">
        <v>38</v>
      </c>
      <c r="F45" s="3" t="s">
        <v>60</v>
      </c>
      <c r="G45" s="3" t="s">
        <v>90</v>
      </c>
      <c r="H45" s="3" t="s">
        <v>74</v>
      </c>
      <c r="I45" s="3" t="s">
        <v>131</v>
      </c>
      <c r="J45" s="3" t="s">
        <v>197</v>
      </c>
      <c r="K45" s="3">
        <v>4</v>
      </c>
      <c r="L45" s="3">
        <v>14852.540080620767</v>
      </c>
      <c r="M45" s="12">
        <f t="shared" si="1"/>
        <v>59410.160322483069</v>
      </c>
      <c r="N45" s="13">
        <f t="shared" si="0"/>
        <v>68915.785974080354</v>
      </c>
      <c r="O45" s="3">
        <v>0</v>
      </c>
      <c r="P45" s="14" t="s">
        <v>40</v>
      </c>
      <c r="Q45" s="2" t="s">
        <v>544</v>
      </c>
    </row>
    <row r="46" spans="1:17" ht="18" customHeight="1" x14ac:dyDescent="0.25">
      <c r="A46" s="2" t="s">
        <v>36</v>
      </c>
      <c r="B46" s="4" t="s">
        <v>37</v>
      </c>
      <c r="C46" s="10" t="s">
        <v>582</v>
      </c>
      <c r="D46" s="11" t="s">
        <v>47</v>
      </c>
      <c r="E46" s="2" t="s">
        <v>38</v>
      </c>
      <c r="F46" s="3" t="s">
        <v>61</v>
      </c>
      <c r="G46" s="3" t="s">
        <v>91</v>
      </c>
      <c r="H46" s="3" t="s">
        <v>70</v>
      </c>
      <c r="I46" s="3" t="s">
        <v>132</v>
      </c>
      <c r="J46" s="3" t="s">
        <v>197</v>
      </c>
      <c r="K46" s="3">
        <v>24</v>
      </c>
      <c r="L46" s="3">
        <v>14852.540080620767</v>
      </c>
      <c r="M46" s="12">
        <f t="shared" si="1"/>
        <v>356460.9619348984</v>
      </c>
      <c r="N46" s="13">
        <f t="shared" si="0"/>
        <v>413494.71584448213</v>
      </c>
      <c r="O46" s="3">
        <v>0</v>
      </c>
      <c r="P46" s="14" t="s">
        <v>40</v>
      </c>
      <c r="Q46" s="2" t="s">
        <v>544</v>
      </c>
    </row>
    <row r="47" spans="1:17" ht="18" customHeight="1" x14ac:dyDescent="0.25">
      <c r="A47" s="2" t="s">
        <v>36</v>
      </c>
      <c r="B47" s="4" t="s">
        <v>37</v>
      </c>
      <c r="C47" s="10" t="s">
        <v>583</v>
      </c>
      <c r="D47" s="11" t="s">
        <v>47</v>
      </c>
      <c r="E47" s="2" t="s">
        <v>38</v>
      </c>
      <c r="F47" s="3" t="s">
        <v>61</v>
      </c>
      <c r="G47" s="3" t="s">
        <v>91</v>
      </c>
      <c r="H47" s="3" t="s">
        <v>70</v>
      </c>
      <c r="I47" s="3" t="s">
        <v>133</v>
      </c>
      <c r="J47" s="3" t="s">
        <v>197</v>
      </c>
      <c r="K47" s="3">
        <v>24</v>
      </c>
      <c r="L47" s="3">
        <v>21603.694662721118</v>
      </c>
      <c r="M47" s="12">
        <f t="shared" si="1"/>
        <v>518488.67190530687</v>
      </c>
      <c r="N47" s="13">
        <f t="shared" si="0"/>
        <v>601446.85941015591</v>
      </c>
      <c r="O47" s="3">
        <v>0</v>
      </c>
      <c r="P47" s="14" t="s">
        <v>40</v>
      </c>
      <c r="Q47" s="2" t="s">
        <v>544</v>
      </c>
    </row>
    <row r="48" spans="1:17" ht="18" customHeight="1" x14ac:dyDescent="0.25">
      <c r="A48" s="2" t="s">
        <v>36</v>
      </c>
      <c r="B48" s="4" t="s">
        <v>37</v>
      </c>
      <c r="C48" s="10" t="s">
        <v>584</v>
      </c>
      <c r="D48" s="11" t="s">
        <v>47</v>
      </c>
      <c r="E48" s="2" t="s">
        <v>38</v>
      </c>
      <c r="F48" s="3" t="s">
        <v>62</v>
      </c>
      <c r="G48" s="3" t="s">
        <v>92</v>
      </c>
      <c r="H48" s="3" t="s">
        <v>93</v>
      </c>
      <c r="I48" s="3" t="s">
        <v>134</v>
      </c>
      <c r="J48" s="3" t="s">
        <v>197</v>
      </c>
      <c r="K48" s="3">
        <v>2</v>
      </c>
      <c r="L48" s="3">
        <v>176205.13459281911</v>
      </c>
      <c r="M48" s="12">
        <f t="shared" si="1"/>
        <v>352410.26918563823</v>
      </c>
      <c r="N48" s="13">
        <f t="shared" si="0"/>
        <v>408795.91225534031</v>
      </c>
      <c r="O48" s="3">
        <v>0</v>
      </c>
      <c r="P48" s="14" t="s">
        <v>40</v>
      </c>
      <c r="Q48" s="2" t="s">
        <v>544</v>
      </c>
    </row>
    <row r="49" spans="1:17" ht="18" customHeight="1" x14ac:dyDescent="0.25">
      <c r="A49" s="2" t="s">
        <v>36</v>
      </c>
      <c r="B49" s="4" t="s">
        <v>37</v>
      </c>
      <c r="C49" s="10" t="s">
        <v>585</v>
      </c>
      <c r="D49" s="11" t="s">
        <v>47</v>
      </c>
      <c r="E49" s="2" t="s">
        <v>38</v>
      </c>
      <c r="F49" s="3" t="s">
        <v>62</v>
      </c>
      <c r="G49" s="3" t="s">
        <v>92</v>
      </c>
      <c r="H49" s="3" t="s">
        <v>93</v>
      </c>
      <c r="I49" s="3" t="s">
        <v>135</v>
      </c>
      <c r="J49" s="3" t="s">
        <v>197</v>
      </c>
      <c r="K49" s="3">
        <v>24</v>
      </c>
      <c r="L49" s="3">
        <v>222788.10120931151</v>
      </c>
      <c r="M49" s="12">
        <f t="shared" si="1"/>
        <v>5346914.4290234763</v>
      </c>
      <c r="N49" s="13">
        <f t="shared" si="0"/>
        <v>6202420.7376672318</v>
      </c>
      <c r="O49" s="3">
        <v>0</v>
      </c>
      <c r="P49" s="14" t="s">
        <v>40</v>
      </c>
      <c r="Q49" s="2" t="s">
        <v>544</v>
      </c>
    </row>
    <row r="50" spans="1:17" ht="18" customHeight="1" x14ac:dyDescent="0.25">
      <c r="A50" s="2" t="s">
        <v>36</v>
      </c>
      <c r="B50" s="4" t="s">
        <v>37</v>
      </c>
      <c r="C50" s="10" t="s">
        <v>586</v>
      </c>
      <c r="D50" s="11" t="s">
        <v>47</v>
      </c>
      <c r="E50" s="2" t="s">
        <v>38</v>
      </c>
      <c r="F50" s="3" t="s">
        <v>62</v>
      </c>
      <c r="G50" s="3" t="s">
        <v>92</v>
      </c>
      <c r="H50" s="3" t="s">
        <v>93</v>
      </c>
      <c r="I50" s="3" t="s">
        <v>136</v>
      </c>
      <c r="J50" s="3" t="s">
        <v>197</v>
      </c>
      <c r="K50" s="3">
        <v>2</v>
      </c>
      <c r="L50" s="3">
        <v>129622.1679763267</v>
      </c>
      <c r="M50" s="12">
        <f t="shared" si="1"/>
        <v>259244.3359526534</v>
      </c>
      <c r="N50" s="13">
        <f t="shared" si="0"/>
        <v>300723.42970507796</v>
      </c>
      <c r="O50" s="3">
        <v>0</v>
      </c>
      <c r="P50" s="14" t="s">
        <v>40</v>
      </c>
      <c r="Q50" s="2" t="s">
        <v>544</v>
      </c>
    </row>
    <row r="51" spans="1:17" ht="18" customHeight="1" x14ac:dyDescent="0.25">
      <c r="A51" s="2" t="s">
        <v>36</v>
      </c>
      <c r="B51" s="4" t="s">
        <v>37</v>
      </c>
      <c r="C51" s="10" t="s">
        <v>587</v>
      </c>
      <c r="D51" s="11" t="s">
        <v>47</v>
      </c>
      <c r="E51" s="2" t="s">
        <v>38</v>
      </c>
      <c r="F51" s="3" t="s">
        <v>62</v>
      </c>
      <c r="G51" s="3" t="s">
        <v>92</v>
      </c>
      <c r="H51" s="3" t="s">
        <v>93</v>
      </c>
      <c r="I51" s="3" t="s">
        <v>137</v>
      </c>
      <c r="J51" s="3" t="s">
        <v>197</v>
      </c>
      <c r="K51" s="3">
        <v>4</v>
      </c>
      <c r="L51" s="3">
        <v>652836.64808910387</v>
      </c>
      <c r="M51" s="12">
        <f t="shared" si="1"/>
        <v>2611346.5923564155</v>
      </c>
      <c r="N51" s="13">
        <f t="shared" si="0"/>
        <v>3029162.0471334415</v>
      </c>
      <c r="O51" s="3">
        <v>0</v>
      </c>
      <c r="P51" s="14" t="s">
        <v>40</v>
      </c>
      <c r="Q51" s="2" t="s">
        <v>544</v>
      </c>
    </row>
    <row r="52" spans="1:17" ht="18" customHeight="1" x14ac:dyDescent="0.25">
      <c r="A52" s="2" t="s">
        <v>36</v>
      </c>
      <c r="B52" s="4" t="s">
        <v>37</v>
      </c>
      <c r="C52" s="10" t="s">
        <v>588</v>
      </c>
      <c r="D52" s="11" t="s">
        <v>47</v>
      </c>
      <c r="E52" s="2" t="s">
        <v>38</v>
      </c>
      <c r="F52" s="3" t="s">
        <v>62</v>
      </c>
      <c r="G52" s="3" t="s">
        <v>92</v>
      </c>
      <c r="H52" s="3" t="s">
        <v>93</v>
      </c>
      <c r="I52" s="3" t="s">
        <v>138</v>
      </c>
      <c r="J52" s="3" t="s">
        <v>197</v>
      </c>
      <c r="K52" s="3">
        <v>2</v>
      </c>
      <c r="L52" s="3">
        <v>478656.85987091472</v>
      </c>
      <c r="M52" s="12">
        <f t="shared" si="1"/>
        <v>957313.71974182944</v>
      </c>
      <c r="N52" s="13">
        <f t="shared" si="0"/>
        <v>1110483.914900522</v>
      </c>
      <c r="O52" s="3">
        <v>0</v>
      </c>
      <c r="P52" s="14" t="s">
        <v>40</v>
      </c>
      <c r="Q52" s="2" t="s">
        <v>544</v>
      </c>
    </row>
    <row r="53" spans="1:17" ht="18" customHeight="1" x14ac:dyDescent="0.25">
      <c r="A53" s="2" t="s">
        <v>36</v>
      </c>
      <c r="B53" s="4" t="s">
        <v>37</v>
      </c>
      <c r="C53" s="10" t="s">
        <v>589</v>
      </c>
      <c r="D53" s="11" t="s">
        <v>47</v>
      </c>
      <c r="E53" s="2" t="s">
        <v>38</v>
      </c>
      <c r="F53" s="3" t="s">
        <v>55</v>
      </c>
      <c r="G53" s="3" t="s">
        <v>83</v>
      </c>
      <c r="H53" s="3" t="s">
        <v>74</v>
      </c>
      <c r="I53" s="3" t="s">
        <v>139</v>
      </c>
      <c r="J53" s="3" t="s">
        <v>197</v>
      </c>
      <c r="K53" s="3">
        <v>1</v>
      </c>
      <c r="L53" s="3">
        <v>67511.545821003485</v>
      </c>
      <c r="M53" s="12">
        <f t="shared" si="1"/>
        <v>67511.545821003485</v>
      </c>
      <c r="N53" s="13">
        <f t="shared" si="0"/>
        <v>78313.393152364035</v>
      </c>
      <c r="O53" s="3">
        <v>0</v>
      </c>
      <c r="P53" s="14" t="s">
        <v>40</v>
      </c>
      <c r="Q53" s="2" t="s">
        <v>544</v>
      </c>
    </row>
    <row r="54" spans="1:17" ht="18" customHeight="1" x14ac:dyDescent="0.25">
      <c r="A54" s="2" t="s">
        <v>36</v>
      </c>
      <c r="B54" s="4" t="s">
        <v>37</v>
      </c>
      <c r="C54" s="10" t="s">
        <v>590</v>
      </c>
      <c r="D54" s="11" t="s">
        <v>47</v>
      </c>
      <c r="E54" s="2" t="s">
        <v>38</v>
      </c>
      <c r="F54" s="3" t="s">
        <v>55</v>
      </c>
      <c r="G54" s="3" t="s">
        <v>83</v>
      </c>
      <c r="H54" s="3" t="s">
        <v>74</v>
      </c>
      <c r="I54" s="3" t="s">
        <v>140</v>
      </c>
      <c r="J54" s="3" t="s">
        <v>197</v>
      </c>
      <c r="K54" s="3">
        <v>4</v>
      </c>
      <c r="L54" s="3">
        <v>151225.86263904782</v>
      </c>
      <c r="M54" s="12">
        <f t="shared" si="1"/>
        <v>604903.45055619127</v>
      </c>
      <c r="N54" s="13">
        <f t="shared" si="0"/>
        <v>701688.00264518184</v>
      </c>
      <c r="O54" s="3">
        <v>0</v>
      </c>
      <c r="P54" s="14" t="s">
        <v>40</v>
      </c>
      <c r="Q54" s="2" t="s">
        <v>544</v>
      </c>
    </row>
    <row r="55" spans="1:17" ht="18" customHeight="1" x14ac:dyDescent="0.25">
      <c r="A55" s="2" t="s">
        <v>36</v>
      </c>
      <c r="B55" s="4" t="s">
        <v>37</v>
      </c>
      <c r="C55" s="10" t="s">
        <v>591</v>
      </c>
      <c r="D55" s="11" t="s">
        <v>47</v>
      </c>
      <c r="E55" s="2" t="s">
        <v>38</v>
      </c>
      <c r="F55" s="3" t="s">
        <v>63</v>
      </c>
      <c r="G55" s="3" t="s">
        <v>84</v>
      </c>
      <c r="H55" s="3" t="s">
        <v>93</v>
      </c>
      <c r="I55" s="3" t="s">
        <v>141</v>
      </c>
      <c r="J55" s="3" t="s">
        <v>197</v>
      </c>
      <c r="K55" s="3">
        <v>6</v>
      </c>
      <c r="L55" s="3">
        <v>557645.3684814889</v>
      </c>
      <c r="M55" s="12">
        <f t="shared" si="1"/>
        <v>3345872.2108889334</v>
      </c>
      <c r="N55" s="13">
        <f t="shared" si="0"/>
        <v>3881211.7646311624</v>
      </c>
      <c r="O55" s="3">
        <v>0</v>
      </c>
      <c r="P55" s="14" t="s">
        <v>40</v>
      </c>
      <c r="Q55" s="2" t="s">
        <v>544</v>
      </c>
    </row>
    <row r="56" spans="1:17" ht="18" customHeight="1" x14ac:dyDescent="0.25">
      <c r="A56" s="2" t="s">
        <v>36</v>
      </c>
      <c r="B56" s="4" t="s">
        <v>37</v>
      </c>
      <c r="C56" s="10" t="s">
        <v>592</v>
      </c>
      <c r="D56" s="11" t="s">
        <v>47</v>
      </c>
      <c r="E56" s="2" t="s">
        <v>38</v>
      </c>
      <c r="F56" s="3" t="s">
        <v>63</v>
      </c>
      <c r="G56" s="3" t="s">
        <v>84</v>
      </c>
      <c r="H56" s="3" t="s">
        <v>93</v>
      </c>
      <c r="I56" s="3" t="s">
        <v>142</v>
      </c>
      <c r="J56" s="3" t="s">
        <v>197</v>
      </c>
      <c r="K56" s="3">
        <v>24</v>
      </c>
      <c r="L56" s="3">
        <v>583299.75589347014</v>
      </c>
      <c r="M56" s="12">
        <f t="shared" si="1"/>
        <v>13999194.141443282</v>
      </c>
      <c r="N56" s="13">
        <f t="shared" si="0"/>
        <v>16239065.204074206</v>
      </c>
      <c r="O56" s="3">
        <v>0</v>
      </c>
      <c r="P56" s="14" t="s">
        <v>40</v>
      </c>
      <c r="Q56" s="2" t="s">
        <v>544</v>
      </c>
    </row>
    <row r="57" spans="1:17" ht="18" customHeight="1" x14ac:dyDescent="0.25">
      <c r="A57" s="2" t="s">
        <v>36</v>
      </c>
      <c r="B57" s="4" t="s">
        <v>37</v>
      </c>
      <c r="C57" s="10" t="s">
        <v>593</v>
      </c>
      <c r="D57" s="11" t="s">
        <v>47</v>
      </c>
      <c r="E57" s="2" t="s">
        <v>38</v>
      </c>
      <c r="F57" s="3" t="s">
        <v>63</v>
      </c>
      <c r="G57" s="3" t="s">
        <v>84</v>
      </c>
      <c r="H57" s="3" t="s">
        <v>93</v>
      </c>
      <c r="I57" s="3" t="s">
        <v>143</v>
      </c>
      <c r="J57" s="3" t="s">
        <v>197</v>
      </c>
      <c r="K57" s="3">
        <v>2</v>
      </c>
      <c r="L57" s="3">
        <v>322030.07356618665</v>
      </c>
      <c r="M57" s="12">
        <f t="shared" si="1"/>
        <v>644060.1471323733</v>
      </c>
      <c r="N57" s="13">
        <f t="shared" si="0"/>
        <v>747109.77067355299</v>
      </c>
      <c r="O57" s="3">
        <v>0</v>
      </c>
      <c r="P57" s="14" t="s">
        <v>40</v>
      </c>
      <c r="Q57" s="2" t="s">
        <v>544</v>
      </c>
    </row>
    <row r="58" spans="1:17" ht="18" customHeight="1" x14ac:dyDescent="0.25">
      <c r="A58" s="2" t="s">
        <v>36</v>
      </c>
      <c r="B58" s="4" t="s">
        <v>37</v>
      </c>
      <c r="C58" s="10" t="s">
        <v>594</v>
      </c>
      <c r="D58" s="11" t="s">
        <v>47</v>
      </c>
      <c r="E58" s="2" t="s">
        <v>38</v>
      </c>
      <c r="F58" s="3" t="s">
        <v>63</v>
      </c>
      <c r="G58" s="3" t="s">
        <v>84</v>
      </c>
      <c r="H58" s="3" t="s">
        <v>93</v>
      </c>
      <c r="I58" s="3" t="s">
        <v>144</v>
      </c>
      <c r="J58" s="3" t="s">
        <v>197</v>
      </c>
      <c r="K58" s="3">
        <v>4</v>
      </c>
      <c r="L58" s="3">
        <v>1061956.6157643849</v>
      </c>
      <c r="M58" s="12">
        <f t="shared" si="1"/>
        <v>4247826.4630575394</v>
      </c>
      <c r="N58" s="13">
        <f t="shared" si="0"/>
        <v>4927478.6971467454</v>
      </c>
      <c r="O58" s="3">
        <v>0</v>
      </c>
      <c r="P58" s="14" t="s">
        <v>40</v>
      </c>
      <c r="Q58" s="2" t="s">
        <v>544</v>
      </c>
    </row>
    <row r="59" spans="1:17" ht="18" customHeight="1" x14ac:dyDescent="0.25">
      <c r="A59" s="2" t="s">
        <v>36</v>
      </c>
      <c r="B59" s="4" t="s">
        <v>37</v>
      </c>
      <c r="C59" s="10" t="s">
        <v>595</v>
      </c>
      <c r="D59" s="11" t="s">
        <v>47</v>
      </c>
      <c r="E59" s="2" t="s">
        <v>38</v>
      </c>
      <c r="F59" s="3" t="s">
        <v>63</v>
      </c>
      <c r="G59" s="3" t="s">
        <v>84</v>
      </c>
      <c r="H59" s="3" t="s">
        <v>93</v>
      </c>
      <c r="I59" s="3" t="s">
        <v>145</v>
      </c>
      <c r="J59" s="3" t="s">
        <v>197</v>
      </c>
      <c r="K59" s="3">
        <v>14</v>
      </c>
      <c r="L59" s="3">
        <v>226163.67850036171</v>
      </c>
      <c r="M59" s="12">
        <f t="shared" si="1"/>
        <v>3166291.4990050639</v>
      </c>
      <c r="N59" s="13">
        <f t="shared" si="0"/>
        <v>3672898.138845874</v>
      </c>
      <c r="O59" s="3">
        <v>0</v>
      </c>
      <c r="P59" s="14" t="s">
        <v>40</v>
      </c>
      <c r="Q59" s="2" t="s">
        <v>544</v>
      </c>
    </row>
    <row r="60" spans="1:17" ht="18" customHeight="1" x14ac:dyDescent="0.25">
      <c r="A60" s="2" t="s">
        <v>36</v>
      </c>
      <c r="B60" s="4" t="s">
        <v>37</v>
      </c>
      <c r="C60" s="10" t="s">
        <v>596</v>
      </c>
      <c r="D60" s="11" t="s">
        <v>47</v>
      </c>
      <c r="E60" s="2" t="s">
        <v>38</v>
      </c>
      <c r="F60" s="3" t="s">
        <v>63</v>
      </c>
      <c r="G60" s="3" t="s">
        <v>84</v>
      </c>
      <c r="H60" s="3" t="s">
        <v>93</v>
      </c>
      <c r="I60" s="3" t="s">
        <v>146</v>
      </c>
      <c r="J60" s="3" t="s">
        <v>197</v>
      </c>
      <c r="K60" s="3">
        <v>3</v>
      </c>
      <c r="L60" s="3">
        <v>4725.8082074702443</v>
      </c>
      <c r="M60" s="12">
        <f t="shared" si="1"/>
        <v>14177.424622410734</v>
      </c>
      <c r="N60" s="13">
        <f t="shared" si="0"/>
        <v>16445.812561996448</v>
      </c>
      <c r="O60" s="3">
        <v>0</v>
      </c>
      <c r="P60" s="14" t="s">
        <v>40</v>
      </c>
      <c r="Q60" s="2" t="s">
        <v>544</v>
      </c>
    </row>
    <row r="61" spans="1:17" ht="18" customHeight="1" x14ac:dyDescent="0.25">
      <c r="A61" s="2" t="s">
        <v>36</v>
      </c>
      <c r="B61" s="4" t="s">
        <v>37</v>
      </c>
      <c r="C61" s="10" t="s">
        <v>597</v>
      </c>
      <c r="D61" s="11" t="s">
        <v>47</v>
      </c>
      <c r="E61" s="2" t="s">
        <v>38</v>
      </c>
      <c r="F61" s="3" t="s">
        <v>63</v>
      </c>
      <c r="G61" s="3" t="s">
        <v>84</v>
      </c>
      <c r="H61" s="3" t="s">
        <v>93</v>
      </c>
      <c r="I61" s="3" t="s">
        <v>147</v>
      </c>
      <c r="J61" s="3" t="s">
        <v>197</v>
      </c>
      <c r="K61" s="3">
        <v>2</v>
      </c>
      <c r="L61" s="3">
        <v>8776.5009567304551</v>
      </c>
      <c r="M61" s="12">
        <f t="shared" si="1"/>
        <v>17553.00191346091</v>
      </c>
      <c r="N61" s="13">
        <f t="shared" si="0"/>
        <v>20361.482219614656</v>
      </c>
      <c r="O61" s="3">
        <v>0</v>
      </c>
      <c r="P61" s="14" t="s">
        <v>40</v>
      </c>
      <c r="Q61" s="2" t="s">
        <v>544</v>
      </c>
    </row>
    <row r="62" spans="1:17" ht="18" customHeight="1" x14ac:dyDescent="0.25">
      <c r="A62" s="2" t="s">
        <v>36</v>
      </c>
      <c r="B62" s="4" t="s">
        <v>37</v>
      </c>
      <c r="C62" s="10" t="s">
        <v>598</v>
      </c>
      <c r="D62" s="11" t="s">
        <v>47</v>
      </c>
      <c r="E62" s="2" t="s">
        <v>38</v>
      </c>
      <c r="F62" s="3" t="s">
        <v>63</v>
      </c>
      <c r="G62" s="3" t="s">
        <v>84</v>
      </c>
      <c r="H62" s="3" t="s">
        <v>93</v>
      </c>
      <c r="I62" s="3" t="s">
        <v>148</v>
      </c>
      <c r="J62" s="3" t="s">
        <v>197</v>
      </c>
      <c r="K62" s="3">
        <v>4</v>
      </c>
      <c r="L62" s="3">
        <v>4725.8082074702443</v>
      </c>
      <c r="M62" s="12">
        <f t="shared" si="1"/>
        <v>18903.232829880977</v>
      </c>
      <c r="N62" s="13">
        <f t="shared" si="0"/>
        <v>21927.750082661933</v>
      </c>
      <c r="O62" s="3">
        <v>0</v>
      </c>
      <c r="P62" s="14" t="s">
        <v>40</v>
      </c>
      <c r="Q62" s="2" t="s">
        <v>544</v>
      </c>
    </row>
    <row r="63" spans="1:17" ht="18" customHeight="1" x14ac:dyDescent="0.25">
      <c r="A63" s="2" t="s">
        <v>36</v>
      </c>
      <c r="B63" s="4" t="s">
        <v>37</v>
      </c>
      <c r="C63" s="10" t="s">
        <v>599</v>
      </c>
      <c r="D63" s="11" t="s">
        <v>47</v>
      </c>
      <c r="E63" s="2" t="s">
        <v>38</v>
      </c>
      <c r="F63" s="3" t="s">
        <v>63</v>
      </c>
      <c r="G63" s="3" t="s">
        <v>84</v>
      </c>
      <c r="H63" s="3" t="s">
        <v>93</v>
      </c>
      <c r="I63" s="3" t="s">
        <v>149</v>
      </c>
      <c r="J63" s="3" t="s">
        <v>197</v>
      </c>
      <c r="K63" s="3">
        <v>2</v>
      </c>
      <c r="L63" s="3">
        <v>27679.733786611432</v>
      </c>
      <c r="M63" s="12">
        <f t="shared" si="1"/>
        <v>55359.467573222864</v>
      </c>
      <c r="N63" s="13">
        <f t="shared" si="0"/>
        <v>64216.982384938521</v>
      </c>
      <c r="O63" s="3">
        <v>0</v>
      </c>
      <c r="P63" s="14" t="s">
        <v>40</v>
      </c>
      <c r="Q63" s="2" t="s">
        <v>544</v>
      </c>
    </row>
    <row r="64" spans="1:17" ht="18" customHeight="1" x14ac:dyDescent="0.25">
      <c r="A64" s="2" t="s">
        <v>36</v>
      </c>
      <c r="B64" s="4" t="s">
        <v>37</v>
      </c>
      <c r="C64" s="10" t="s">
        <v>600</v>
      </c>
      <c r="D64" s="11" t="s">
        <v>47</v>
      </c>
      <c r="E64" s="2" t="s">
        <v>38</v>
      </c>
      <c r="F64" s="3" t="s">
        <v>63</v>
      </c>
      <c r="G64" s="3" t="s">
        <v>84</v>
      </c>
      <c r="H64" s="3" t="s">
        <v>93</v>
      </c>
      <c r="I64" s="3" t="s">
        <v>150</v>
      </c>
      <c r="J64" s="3" t="s">
        <v>197</v>
      </c>
      <c r="K64" s="3">
        <v>1</v>
      </c>
      <c r="L64" s="3">
        <v>12827.193705990663</v>
      </c>
      <c r="M64" s="12">
        <f t="shared" si="1"/>
        <v>12827.193705990663</v>
      </c>
      <c r="N64" s="13">
        <f t="shared" si="0"/>
        <v>14879.544698949168</v>
      </c>
      <c r="O64" s="3">
        <v>0</v>
      </c>
      <c r="P64" s="14" t="s">
        <v>40</v>
      </c>
      <c r="Q64" s="2" t="s">
        <v>544</v>
      </c>
    </row>
    <row r="65" spans="1:17" ht="18" customHeight="1" x14ac:dyDescent="0.25">
      <c r="A65" s="2" t="s">
        <v>36</v>
      </c>
      <c r="B65" s="4" t="s">
        <v>37</v>
      </c>
      <c r="C65" s="10" t="s">
        <v>601</v>
      </c>
      <c r="D65" s="11" t="s">
        <v>47</v>
      </c>
      <c r="E65" s="2" t="s">
        <v>38</v>
      </c>
      <c r="F65" s="3" t="s">
        <v>63</v>
      </c>
      <c r="G65" s="3" t="s">
        <v>84</v>
      </c>
      <c r="H65" s="3" t="s">
        <v>93</v>
      </c>
      <c r="I65" s="3" t="s">
        <v>151</v>
      </c>
      <c r="J65" s="3" t="s">
        <v>197</v>
      </c>
      <c r="K65" s="3">
        <v>8</v>
      </c>
      <c r="L65" s="3">
        <v>57384.81394785297</v>
      </c>
      <c r="M65" s="12">
        <f t="shared" si="1"/>
        <v>459078.51158282376</v>
      </c>
      <c r="N65" s="13">
        <f t="shared" si="0"/>
        <v>532531.07343607547</v>
      </c>
      <c r="O65" s="3">
        <v>0</v>
      </c>
      <c r="P65" s="14" t="s">
        <v>40</v>
      </c>
      <c r="Q65" s="2" t="s">
        <v>544</v>
      </c>
    </row>
    <row r="66" spans="1:17" ht="18" customHeight="1" x14ac:dyDescent="0.25">
      <c r="A66" s="2" t="s">
        <v>36</v>
      </c>
      <c r="B66" s="4" t="s">
        <v>37</v>
      </c>
      <c r="C66" s="10" t="s">
        <v>602</v>
      </c>
      <c r="D66" s="11" t="s">
        <v>47</v>
      </c>
      <c r="E66" s="2" t="s">
        <v>38</v>
      </c>
      <c r="F66" s="3" t="s">
        <v>52</v>
      </c>
      <c r="G66" s="3" t="s">
        <v>77</v>
      </c>
      <c r="H66" s="3" t="s">
        <v>78</v>
      </c>
      <c r="I66" s="3" t="s">
        <v>152</v>
      </c>
      <c r="J66" s="3" t="s">
        <v>197</v>
      </c>
      <c r="K66" s="3">
        <v>2</v>
      </c>
      <c r="L66" s="3">
        <v>14177.424622410736</v>
      </c>
      <c r="M66" s="12">
        <f t="shared" si="1"/>
        <v>28354.849244821471</v>
      </c>
      <c r="N66" s="13">
        <f t="shared" si="0"/>
        <v>32891.625123992904</v>
      </c>
      <c r="O66" s="3">
        <v>0</v>
      </c>
      <c r="P66" s="14" t="s">
        <v>40</v>
      </c>
      <c r="Q66" s="2" t="s">
        <v>544</v>
      </c>
    </row>
    <row r="67" spans="1:17" ht="18" customHeight="1" x14ac:dyDescent="0.25">
      <c r="A67" s="2" t="s">
        <v>36</v>
      </c>
      <c r="B67" s="4" t="s">
        <v>37</v>
      </c>
      <c r="C67" s="10" t="s">
        <v>603</v>
      </c>
      <c r="D67" s="11" t="s">
        <v>47</v>
      </c>
      <c r="E67" s="2" t="s">
        <v>38</v>
      </c>
      <c r="F67" s="3" t="s">
        <v>52</v>
      </c>
      <c r="G67" s="3" t="s">
        <v>77</v>
      </c>
      <c r="H67" s="3" t="s">
        <v>78</v>
      </c>
      <c r="I67" s="3" t="s">
        <v>153</v>
      </c>
      <c r="J67" s="3" t="s">
        <v>197</v>
      </c>
      <c r="K67" s="3">
        <v>2</v>
      </c>
      <c r="L67" s="3">
        <v>13502.309164200698</v>
      </c>
      <c r="M67" s="12">
        <f t="shared" si="1"/>
        <v>27004.618328401397</v>
      </c>
      <c r="N67" s="13">
        <f t="shared" si="0"/>
        <v>31325.357260945617</v>
      </c>
      <c r="O67" s="3">
        <v>0</v>
      </c>
      <c r="P67" s="14" t="s">
        <v>40</v>
      </c>
      <c r="Q67" s="2" t="s">
        <v>544</v>
      </c>
    </row>
    <row r="68" spans="1:17" ht="18" customHeight="1" x14ac:dyDescent="0.25">
      <c r="A68" s="2" t="s">
        <v>36</v>
      </c>
      <c r="B68" s="4" t="s">
        <v>37</v>
      </c>
      <c r="C68" s="10" t="s">
        <v>604</v>
      </c>
      <c r="D68" s="11" t="s">
        <v>47</v>
      </c>
      <c r="E68" s="2" t="s">
        <v>38</v>
      </c>
      <c r="F68" s="3" t="s">
        <v>52</v>
      </c>
      <c r="G68" s="3" t="s">
        <v>77</v>
      </c>
      <c r="H68" s="3" t="s">
        <v>78</v>
      </c>
      <c r="I68" s="3" t="s">
        <v>154</v>
      </c>
      <c r="J68" s="3" t="s">
        <v>197</v>
      </c>
      <c r="K68" s="3">
        <v>10</v>
      </c>
      <c r="L68" s="3">
        <v>29029.964703031499</v>
      </c>
      <c r="M68" s="12">
        <f t="shared" si="1"/>
        <v>290299.64703031501</v>
      </c>
      <c r="N68" s="13">
        <f t="shared" si="0"/>
        <v>336747.59055516537</v>
      </c>
      <c r="O68" s="3">
        <v>0</v>
      </c>
      <c r="P68" s="14" t="s">
        <v>40</v>
      </c>
      <c r="Q68" s="2" t="s">
        <v>544</v>
      </c>
    </row>
    <row r="69" spans="1:17" ht="18" customHeight="1" x14ac:dyDescent="0.25">
      <c r="A69" s="2" t="s">
        <v>36</v>
      </c>
      <c r="B69" s="4" t="s">
        <v>37</v>
      </c>
      <c r="C69" s="10" t="s">
        <v>605</v>
      </c>
      <c r="D69" s="11" t="s">
        <v>47</v>
      </c>
      <c r="E69" s="2" t="s">
        <v>38</v>
      </c>
      <c r="F69" s="3" t="s">
        <v>52</v>
      </c>
      <c r="G69" s="3" t="s">
        <v>77</v>
      </c>
      <c r="H69" s="3" t="s">
        <v>78</v>
      </c>
      <c r="I69" s="3" t="s">
        <v>155</v>
      </c>
      <c r="J69" s="3" t="s">
        <v>197</v>
      </c>
      <c r="K69" s="3">
        <v>4</v>
      </c>
      <c r="L69" s="3">
        <v>112744.28152107583</v>
      </c>
      <c r="M69" s="12">
        <f t="shared" si="1"/>
        <v>450977.12608430331</v>
      </c>
      <c r="N69" s="13">
        <f t="shared" si="0"/>
        <v>523133.46625779179</v>
      </c>
      <c r="O69" s="3">
        <v>0</v>
      </c>
      <c r="P69" s="14" t="s">
        <v>40</v>
      </c>
      <c r="Q69" s="2" t="s">
        <v>544</v>
      </c>
    </row>
    <row r="70" spans="1:17" ht="18" customHeight="1" x14ac:dyDescent="0.25">
      <c r="A70" s="2" t="s">
        <v>36</v>
      </c>
      <c r="B70" s="4" t="s">
        <v>37</v>
      </c>
      <c r="C70" s="10" t="s">
        <v>606</v>
      </c>
      <c r="D70" s="11" t="s">
        <v>47</v>
      </c>
      <c r="E70" s="2" t="s">
        <v>38</v>
      </c>
      <c r="F70" s="3" t="s">
        <v>57</v>
      </c>
      <c r="G70" s="3" t="s">
        <v>85</v>
      </c>
      <c r="H70" s="3" t="s">
        <v>86</v>
      </c>
      <c r="I70" s="3" t="s">
        <v>156</v>
      </c>
      <c r="J70" s="3" t="s">
        <v>197</v>
      </c>
      <c r="K70" s="3">
        <v>4</v>
      </c>
      <c r="L70" s="3">
        <v>269371.06782580394</v>
      </c>
      <c r="M70" s="12">
        <f t="shared" si="1"/>
        <v>1077484.2713032158</v>
      </c>
      <c r="N70" s="13">
        <f t="shared" si="0"/>
        <v>1249881.7547117302</v>
      </c>
      <c r="O70" s="3">
        <v>0</v>
      </c>
      <c r="P70" s="14" t="s">
        <v>40</v>
      </c>
      <c r="Q70" s="2" t="s">
        <v>544</v>
      </c>
    </row>
    <row r="71" spans="1:17" ht="18" customHeight="1" x14ac:dyDescent="0.25">
      <c r="A71" s="2" t="s">
        <v>36</v>
      </c>
      <c r="B71" s="4" t="s">
        <v>37</v>
      </c>
      <c r="C71" s="10" t="s">
        <v>607</v>
      </c>
      <c r="D71" s="11" t="s">
        <v>47</v>
      </c>
      <c r="E71" s="2" t="s">
        <v>38</v>
      </c>
      <c r="F71" s="3" t="s">
        <v>57</v>
      </c>
      <c r="G71" s="3" t="s">
        <v>85</v>
      </c>
      <c r="H71" s="3" t="s">
        <v>86</v>
      </c>
      <c r="I71" s="3" t="s">
        <v>157</v>
      </c>
      <c r="J71" s="3" t="s">
        <v>197</v>
      </c>
      <c r="K71" s="3">
        <v>2</v>
      </c>
      <c r="L71" s="3">
        <v>174854.90367639903</v>
      </c>
      <c r="M71" s="12">
        <f t="shared" si="1"/>
        <v>349709.80735279806</v>
      </c>
      <c r="N71" s="13">
        <f t="shared" si="0"/>
        <v>405663.3765292457</v>
      </c>
      <c r="O71" s="3">
        <v>0</v>
      </c>
      <c r="P71" s="14" t="s">
        <v>40</v>
      </c>
      <c r="Q71" s="2" t="s">
        <v>544</v>
      </c>
    </row>
    <row r="72" spans="1:17" ht="18" customHeight="1" x14ac:dyDescent="0.25">
      <c r="A72" s="2" t="s">
        <v>36</v>
      </c>
      <c r="B72" s="4" t="s">
        <v>37</v>
      </c>
      <c r="C72" s="10" t="s">
        <v>608</v>
      </c>
      <c r="D72" s="11" t="s">
        <v>47</v>
      </c>
      <c r="E72" s="2" t="s">
        <v>38</v>
      </c>
      <c r="F72" s="3" t="s">
        <v>57</v>
      </c>
      <c r="G72" s="3" t="s">
        <v>85</v>
      </c>
      <c r="H72" s="3" t="s">
        <v>86</v>
      </c>
      <c r="I72" s="3" t="s">
        <v>158</v>
      </c>
      <c r="J72" s="3" t="s">
        <v>197</v>
      </c>
      <c r="K72" s="3">
        <v>12</v>
      </c>
      <c r="L72" s="3">
        <v>238315.75674814233</v>
      </c>
      <c r="M72" s="12">
        <f t="shared" si="1"/>
        <v>2859789.0809777081</v>
      </c>
      <c r="N72" s="13">
        <f t="shared" si="0"/>
        <v>3317355.3339341413</v>
      </c>
      <c r="O72" s="3">
        <v>0</v>
      </c>
      <c r="P72" s="14" t="s">
        <v>40</v>
      </c>
      <c r="Q72" s="2" t="s">
        <v>544</v>
      </c>
    </row>
    <row r="73" spans="1:17" ht="18" customHeight="1" x14ac:dyDescent="0.25">
      <c r="A73" s="2" t="s">
        <v>36</v>
      </c>
      <c r="B73" s="4" t="s">
        <v>37</v>
      </c>
      <c r="C73" s="10" t="s">
        <v>609</v>
      </c>
      <c r="D73" s="11" t="s">
        <v>47</v>
      </c>
      <c r="E73" s="2" t="s">
        <v>38</v>
      </c>
      <c r="F73" s="3" t="s">
        <v>64</v>
      </c>
      <c r="G73" s="3" t="s">
        <v>94</v>
      </c>
      <c r="H73" s="3" t="s">
        <v>95</v>
      </c>
      <c r="I73" s="3" t="s">
        <v>159</v>
      </c>
      <c r="J73" s="3" t="s">
        <v>197</v>
      </c>
      <c r="K73" s="3">
        <v>16</v>
      </c>
      <c r="L73" s="3">
        <v>719673.07845189725</v>
      </c>
      <c r="M73" s="12">
        <f t="shared" si="1"/>
        <v>11514769.255230356</v>
      </c>
      <c r="N73" s="13">
        <f t="shared" si="0"/>
        <v>13357132.336067213</v>
      </c>
      <c r="O73" s="3">
        <v>0</v>
      </c>
      <c r="P73" s="14" t="s">
        <v>40</v>
      </c>
      <c r="Q73" s="2" t="s">
        <v>544</v>
      </c>
    </row>
    <row r="74" spans="1:17" ht="18" customHeight="1" x14ac:dyDescent="0.25">
      <c r="A74" s="2" t="s">
        <v>36</v>
      </c>
      <c r="B74" s="4" t="s">
        <v>37</v>
      </c>
      <c r="C74" s="10" t="s">
        <v>610</v>
      </c>
      <c r="D74" s="11" t="s">
        <v>47</v>
      </c>
      <c r="E74" s="2" t="s">
        <v>38</v>
      </c>
      <c r="F74" s="3" t="s">
        <v>65</v>
      </c>
      <c r="G74" s="3" t="s">
        <v>87</v>
      </c>
      <c r="H74" s="3" t="s">
        <v>96</v>
      </c>
      <c r="I74" s="3" t="s">
        <v>160</v>
      </c>
      <c r="J74" s="3" t="s">
        <v>197</v>
      </c>
      <c r="K74" s="3">
        <v>1</v>
      </c>
      <c r="L74" s="3">
        <v>27679.733786611432</v>
      </c>
      <c r="M74" s="12">
        <f t="shared" si="1"/>
        <v>27679.733786611432</v>
      </c>
      <c r="N74" s="13">
        <f t="shared" si="0"/>
        <v>32108.491192469261</v>
      </c>
      <c r="O74" s="3">
        <v>0</v>
      </c>
      <c r="P74" s="14" t="s">
        <v>40</v>
      </c>
      <c r="Q74" s="2" t="s">
        <v>544</v>
      </c>
    </row>
    <row r="75" spans="1:17" ht="18" customHeight="1" x14ac:dyDescent="0.25">
      <c r="A75" s="2" t="s">
        <v>36</v>
      </c>
      <c r="B75" s="4" t="s">
        <v>37</v>
      </c>
      <c r="C75" s="10" t="s">
        <v>611</v>
      </c>
      <c r="D75" s="11" t="s">
        <v>47</v>
      </c>
      <c r="E75" s="2" t="s">
        <v>38</v>
      </c>
      <c r="F75" s="3" t="s">
        <v>65</v>
      </c>
      <c r="G75" s="3" t="s">
        <v>87</v>
      </c>
      <c r="H75" s="3" t="s">
        <v>96</v>
      </c>
      <c r="I75" s="3" t="s">
        <v>161</v>
      </c>
      <c r="J75" s="3" t="s">
        <v>197</v>
      </c>
      <c r="K75" s="3">
        <v>4</v>
      </c>
      <c r="L75" s="3">
        <v>39831.81203439206</v>
      </c>
      <c r="M75" s="12">
        <f t="shared" si="1"/>
        <v>159327.24813756824</v>
      </c>
      <c r="N75" s="13">
        <f t="shared" si="0"/>
        <v>184819.60783957914</v>
      </c>
      <c r="O75" s="3">
        <v>0</v>
      </c>
      <c r="P75" s="14" t="s">
        <v>40</v>
      </c>
      <c r="Q75" s="2" t="s">
        <v>544</v>
      </c>
    </row>
    <row r="76" spans="1:17" ht="18" customHeight="1" x14ac:dyDescent="0.25">
      <c r="A76" s="2" t="s">
        <v>36</v>
      </c>
      <c r="B76" s="4" t="s">
        <v>37</v>
      </c>
      <c r="C76" s="10" t="s">
        <v>612</v>
      </c>
      <c r="D76" s="11" t="s">
        <v>47</v>
      </c>
      <c r="E76" s="2" t="s">
        <v>38</v>
      </c>
      <c r="F76" s="3" t="s">
        <v>49</v>
      </c>
      <c r="G76" s="3" t="s">
        <v>71</v>
      </c>
      <c r="H76" s="3" t="s">
        <v>72</v>
      </c>
      <c r="I76" s="3" t="s">
        <v>162</v>
      </c>
      <c r="J76" s="3" t="s">
        <v>197</v>
      </c>
      <c r="K76" s="3">
        <v>2</v>
      </c>
      <c r="L76" s="3">
        <v>142449.36168231737</v>
      </c>
      <c r="M76" s="12">
        <f t="shared" si="1"/>
        <v>284898.72336463473</v>
      </c>
      <c r="N76" s="13">
        <f t="shared" si="0"/>
        <v>330482.51910297625</v>
      </c>
      <c r="O76" s="3">
        <v>0</v>
      </c>
      <c r="P76" s="14" t="s">
        <v>40</v>
      </c>
      <c r="Q76" s="2" t="s">
        <v>544</v>
      </c>
    </row>
    <row r="77" spans="1:17" ht="18" customHeight="1" x14ac:dyDescent="0.25">
      <c r="A77" s="2" t="s">
        <v>36</v>
      </c>
      <c r="B77" s="4" t="s">
        <v>37</v>
      </c>
      <c r="C77" s="10" t="s">
        <v>613</v>
      </c>
      <c r="D77" s="11" t="s">
        <v>47</v>
      </c>
      <c r="E77" s="2" t="s">
        <v>38</v>
      </c>
      <c r="F77" s="3" t="s">
        <v>49</v>
      </c>
      <c r="G77" s="3" t="s">
        <v>71</v>
      </c>
      <c r="H77" s="3" t="s">
        <v>72</v>
      </c>
      <c r="I77" s="3" t="s">
        <v>163</v>
      </c>
      <c r="J77" s="3" t="s">
        <v>197</v>
      </c>
      <c r="K77" s="3">
        <v>4</v>
      </c>
      <c r="L77" s="3">
        <v>116119.858812126</v>
      </c>
      <c r="M77" s="12">
        <f t="shared" si="1"/>
        <v>464479.43524850399</v>
      </c>
      <c r="N77" s="13">
        <f t="shared" ref="N77:N111" si="2">M77*1.16</f>
        <v>538796.14488826459</v>
      </c>
      <c r="O77" s="3">
        <v>0</v>
      </c>
      <c r="P77" s="14" t="s">
        <v>40</v>
      </c>
      <c r="Q77" s="2" t="s">
        <v>544</v>
      </c>
    </row>
    <row r="78" spans="1:17" ht="18" customHeight="1" x14ac:dyDescent="0.25">
      <c r="A78" s="2" t="s">
        <v>36</v>
      </c>
      <c r="B78" s="4" t="s">
        <v>37</v>
      </c>
      <c r="C78" s="10" t="s">
        <v>614</v>
      </c>
      <c r="D78" s="11" t="s">
        <v>47</v>
      </c>
      <c r="E78" s="2" t="s">
        <v>38</v>
      </c>
      <c r="F78" s="3" t="s">
        <v>49</v>
      </c>
      <c r="G78" s="3" t="s">
        <v>71</v>
      </c>
      <c r="H78" s="3" t="s">
        <v>72</v>
      </c>
      <c r="I78" s="3" t="s">
        <v>164</v>
      </c>
      <c r="J78" s="3" t="s">
        <v>197</v>
      </c>
      <c r="K78" s="3">
        <v>12</v>
      </c>
      <c r="L78" s="3">
        <v>181606.0582584994</v>
      </c>
      <c r="M78" s="12">
        <f t="shared" si="1"/>
        <v>2179272.6991019929</v>
      </c>
      <c r="N78" s="13">
        <f t="shared" si="2"/>
        <v>2527956.3309583114</v>
      </c>
      <c r="O78" s="3">
        <v>0</v>
      </c>
      <c r="P78" s="14" t="s">
        <v>40</v>
      </c>
      <c r="Q78" s="2" t="s">
        <v>544</v>
      </c>
    </row>
    <row r="79" spans="1:17" ht="18" customHeight="1" x14ac:dyDescent="0.25">
      <c r="A79" s="2" t="s">
        <v>36</v>
      </c>
      <c r="B79" s="4" t="s">
        <v>37</v>
      </c>
      <c r="C79" s="10" t="s">
        <v>615</v>
      </c>
      <c r="D79" s="11" t="s">
        <v>47</v>
      </c>
      <c r="E79" s="2" t="s">
        <v>38</v>
      </c>
      <c r="F79" s="3" t="s">
        <v>49</v>
      </c>
      <c r="G79" s="3" t="s">
        <v>71</v>
      </c>
      <c r="H79" s="3" t="s">
        <v>72</v>
      </c>
      <c r="I79" s="3" t="s">
        <v>165</v>
      </c>
      <c r="J79" s="3" t="s">
        <v>197</v>
      </c>
      <c r="K79" s="3">
        <v>24</v>
      </c>
      <c r="L79" s="3">
        <v>398993.23580213066</v>
      </c>
      <c r="M79" s="12">
        <f t="shared" si="1"/>
        <v>9575837.6592511348</v>
      </c>
      <c r="N79" s="13">
        <f t="shared" si="2"/>
        <v>11107971.684731316</v>
      </c>
      <c r="O79" s="3">
        <v>0</v>
      </c>
      <c r="P79" s="14" t="s">
        <v>40</v>
      </c>
      <c r="Q79" s="2" t="s">
        <v>544</v>
      </c>
    </row>
    <row r="80" spans="1:17" ht="18" customHeight="1" x14ac:dyDescent="0.25">
      <c r="A80" s="2" t="s">
        <v>36</v>
      </c>
      <c r="B80" s="4" t="s">
        <v>37</v>
      </c>
      <c r="C80" s="10" t="s">
        <v>616</v>
      </c>
      <c r="D80" s="11" t="s">
        <v>47</v>
      </c>
      <c r="E80" s="2" t="s">
        <v>38</v>
      </c>
      <c r="F80" s="3" t="s">
        <v>49</v>
      </c>
      <c r="G80" s="3" t="s">
        <v>71</v>
      </c>
      <c r="H80" s="3" t="s">
        <v>72</v>
      </c>
      <c r="I80" s="3" t="s">
        <v>166</v>
      </c>
      <c r="J80" s="3" t="s">
        <v>197</v>
      </c>
      <c r="K80" s="3">
        <v>16</v>
      </c>
      <c r="L80" s="3">
        <v>58059.929406062998</v>
      </c>
      <c r="M80" s="12">
        <f t="shared" si="1"/>
        <v>928958.87049700797</v>
      </c>
      <c r="N80" s="13">
        <f t="shared" si="2"/>
        <v>1077592.2897765292</v>
      </c>
      <c r="O80" s="3">
        <v>0</v>
      </c>
      <c r="P80" s="14" t="s">
        <v>40</v>
      </c>
      <c r="Q80" s="2" t="s">
        <v>544</v>
      </c>
    </row>
    <row r="81" spans="1:17" ht="18" customHeight="1" x14ac:dyDescent="0.25">
      <c r="A81" s="2" t="s">
        <v>36</v>
      </c>
      <c r="B81" s="4" t="s">
        <v>37</v>
      </c>
      <c r="C81" s="10" t="s">
        <v>617</v>
      </c>
      <c r="D81" s="11" t="s">
        <v>47</v>
      </c>
      <c r="E81" s="2" t="s">
        <v>38</v>
      </c>
      <c r="F81" s="3" t="s">
        <v>52</v>
      </c>
      <c r="G81" s="3" t="s">
        <v>77</v>
      </c>
      <c r="H81" s="3" t="s">
        <v>78</v>
      </c>
      <c r="I81" s="3" t="s">
        <v>167</v>
      </c>
      <c r="J81" s="3" t="s">
        <v>197</v>
      </c>
      <c r="K81" s="3">
        <v>18</v>
      </c>
      <c r="L81" s="3">
        <v>11476.962789570593</v>
      </c>
      <c r="M81" s="12">
        <f t="shared" si="1"/>
        <v>206585.33021227067</v>
      </c>
      <c r="N81" s="13">
        <f t="shared" si="2"/>
        <v>239638.98304623395</v>
      </c>
      <c r="O81" s="3">
        <v>0</v>
      </c>
      <c r="P81" s="14" t="s">
        <v>40</v>
      </c>
      <c r="Q81" s="2" t="s">
        <v>544</v>
      </c>
    </row>
    <row r="82" spans="1:17" ht="18" customHeight="1" x14ac:dyDescent="0.25">
      <c r="A82" s="2" t="s">
        <v>36</v>
      </c>
      <c r="B82" s="4" t="s">
        <v>37</v>
      </c>
      <c r="C82" s="10" t="s">
        <v>618</v>
      </c>
      <c r="D82" s="11" t="s">
        <v>47</v>
      </c>
      <c r="E82" s="2" t="s">
        <v>38</v>
      </c>
      <c r="F82" s="3" t="s">
        <v>66</v>
      </c>
      <c r="G82" s="3" t="s">
        <v>97</v>
      </c>
      <c r="H82" s="3" t="s">
        <v>98</v>
      </c>
      <c r="I82" s="3" t="s">
        <v>168</v>
      </c>
      <c r="J82" s="3" t="s">
        <v>197</v>
      </c>
      <c r="K82" s="3">
        <v>2</v>
      </c>
      <c r="L82" s="3">
        <v>19578.348288091012</v>
      </c>
      <c r="M82" s="12">
        <f t="shared" ref="M82:M110" si="3">K82*L82</f>
        <v>39156.696576182025</v>
      </c>
      <c r="N82" s="13">
        <f t="shared" si="2"/>
        <v>45421.768028371145</v>
      </c>
      <c r="O82" s="3">
        <v>0</v>
      </c>
      <c r="P82" s="14" t="s">
        <v>40</v>
      </c>
      <c r="Q82" s="2" t="s">
        <v>544</v>
      </c>
    </row>
    <row r="83" spans="1:17" ht="18" customHeight="1" x14ac:dyDescent="0.25">
      <c r="A83" s="2" t="s">
        <v>36</v>
      </c>
      <c r="B83" s="4" t="s">
        <v>37</v>
      </c>
      <c r="C83" s="10" t="s">
        <v>619</v>
      </c>
      <c r="D83" s="11" t="s">
        <v>47</v>
      </c>
      <c r="E83" s="2" t="s">
        <v>38</v>
      </c>
      <c r="F83" s="3" t="s">
        <v>67</v>
      </c>
      <c r="G83" s="3" t="s">
        <v>99</v>
      </c>
      <c r="H83" s="3" t="s">
        <v>100</v>
      </c>
      <c r="I83" s="3" t="s">
        <v>169</v>
      </c>
      <c r="J83" s="3" t="s">
        <v>197</v>
      </c>
      <c r="K83" s="3">
        <v>2</v>
      </c>
      <c r="L83" s="3">
        <v>85064.547734464402</v>
      </c>
      <c r="M83" s="12">
        <f t="shared" si="3"/>
        <v>170129.0954689288</v>
      </c>
      <c r="N83" s="13">
        <f t="shared" si="2"/>
        <v>197349.75074395741</v>
      </c>
      <c r="O83" s="3">
        <v>0</v>
      </c>
      <c r="P83" s="14" t="s">
        <v>40</v>
      </c>
      <c r="Q83" s="2" t="s">
        <v>544</v>
      </c>
    </row>
    <row r="84" spans="1:17" ht="18" customHeight="1" x14ac:dyDescent="0.25">
      <c r="A84" s="2" t="s">
        <v>36</v>
      </c>
      <c r="B84" s="4" t="s">
        <v>37</v>
      </c>
      <c r="C84" s="10" t="s">
        <v>620</v>
      </c>
      <c r="D84" s="11" t="s">
        <v>47</v>
      </c>
      <c r="E84" s="2" t="s">
        <v>38</v>
      </c>
      <c r="F84" s="3" t="s">
        <v>59</v>
      </c>
      <c r="G84" s="3" t="s">
        <v>89</v>
      </c>
      <c r="H84" s="3" t="s">
        <v>74</v>
      </c>
      <c r="I84" s="3" t="s">
        <v>170</v>
      </c>
      <c r="J84" s="3" t="s">
        <v>197</v>
      </c>
      <c r="K84" s="3">
        <v>2</v>
      </c>
      <c r="L84" s="3">
        <v>13502.309164200698</v>
      </c>
      <c r="M84" s="12">
        <f t="shared" si="3"/>
        <v>27004.618328401397</v>
      </c>
      <c r="N84" s="13">
        <f t="shared" si="2"/>
        <v>31325.357260945617</v>
      </c>
      <c r="O84" s="3">
        <v>0</v>
      </c>
      <c r="P84" s="14" t="s">
        <v>40</v>
      </c>
      <c r="Q84" s="2" t="s">
        <v>544</v>
      </c>
    </row>
    <row r="85" spans="1:17" ht="18" customHeight="1" x14ac:dyDescent="0.25">
      <c r="A85" s="2" t="s">
        <v>36</v>
      </c>
      <c r="B85" s="4" t="s">
        <v>37</v>
      </c>
      <c r="C85" s="10" t="s">
        <v>621</v>
      </c>
      <c r="D85" s="11" t="s">
        <v>47</v>
      </c>
      <c r="E85" s="2" t="s">
        <v>38</v>
      </c>
      <c r="F85" s="3" t="s">
        <v>59</v>
      </c>
      <c r="G85" s="3" t="s">
        <v>89</v>
      </c>
      <c r="H85" s="3" t="s">
        <v>74</v>
      </c>
      <c r="I85" s="3" t="s">
        <v>171</v>
      </c>
      <c r="J85" s="3" t="s">
        <v>197</v>
      </c>
      <c r="K85" s="3">
        <v>1</v>
      </c>
      <c r="L85" s="3">
        <v>8776.5009567304551</v>
      </c>
      <c r="M85" s="12">
        <f t="shared" si="3"/>
        <v>8776.5009567304551</v>
      </c>
      <c r="N85" s="13">
        <f t="shared" si="2"/>
        <v>10180.741109807328</v>
      </c>
      <c r="O85" s="3">
        <v>0</v>
      </c>
      <c r="P85" s="14" t="s">
        <v>40</v>
      </c>
      <c r="Q85" s="2" t="s">
        <v>544</v>
      </c>
    </row>
    <row r="86" spans="1:17" ht="18" customHeight="1" x14ac:dyDescent="0.25">
      <c r="A86" s="2" t="s">
        <v>36</v>
      </c>
      <c r="B86" s="4" t="s">
        <v>37</v>
      </c>
      <c r="C86" s="10" t="s">
        <v>622</v>
      </c>
      <c r="D86" s="11" t="s">
        <v>47</v>
      </c>
      <c r="E86" s="2" t="s">
        <v>38</v>
      </c>
      <c r="F86" s="3" t="s">
        <v>59</v>
      </c>
      <c r="G86" s="3" t="s">
        <v>89</v>
      </c>
      <c r="H86" s="3" t="s">
        <v>74</v>
      </c>
      <c r="I86" s="3" t="s">
        <v>172</v>
      </c>
      <c r="J86" s="3" t="s">
        <v>197</v>
      </c>
      <c r="K86" s="3">
        <v>2</v>
      </c>
      <c r="L86" s="3">
        <v>316629.14990050637</v>
      </c>
      <c r="M86" s="12">
        <f t="shared" si="3"/>
        <v>633258.29980101273</v>
      </c>
      <c r="N86" s="13">
        <f t="shared" si="2"/>
        <v>734579.62776917475</v>
      </c>
      <c r="O86" s="3">
        <v>0</v>
      </c>
      <c r="P86" s="14" t="s">
        <v>40</v>
      </c>
      <c r="Q86" s="2" t="s">
        <v>544</v>
      </c>
    </row>
    <row r="87" spans="1:17" ht="18" customHeight="1" x14ac:dyDescent="0.25">
      <c r="A87" s="2" t="s">
        <v>36</v>
      </c>
      <c r="B87" s="4" t="s">
        <v>37</v>
      </c>
      <c r="C87" s="10" t="s">
        <v>623</v>
      </c>
      <c r="D87" s="11" t="s">
        <v>47</v>
      </c>
      <c r="E87" s="2" t="s">
        <v>38</v>
      </c>
      <c r="F87" s="3" t="s">
        <v>59</v>
      </c>
      <c r="G87" s="3" t="s">
        <v>89</v>
      </c>
      <c r="H87" s="3" t="s">
        <v>74</v>
      </c>
      <c r="I87" s="3" t="s">
        <v>173</v>
      </c>
      <c r="J87" s="3" t="s">
        <v>197</v>
      </c>
      <c r="K87" s="3">
        <v>3</v>
      </c>
      <c r="L87" s="3">
        <v>24979.271953771295</v>
      </c>
      <c r="M87" s="12">
        <f t="shared" si="3"/>
        <v>74937.81586131388</v>
      </c>
      <c r="N87" s="13">
        <f t="shared" si="2"/>
        <v>86927.86639912409</v>
      </c>
      <c r="O87" s="3">
        <v>0</v>
      </c>
      <c r="P87" s="14" t="s">
        <v>40</v>
      </c>
      <c r="Q87" s="2" t="s">
        <v>544</v>
      </c>
    </row>
    <row r="88" spans="1:17" ht="18" customHeight="1" x14ac:dyDescent="0.25">
      <c r="A88" s="2" t="s">
        <v>36</v>
      </c>
      <c r="B88" s="4" t="s">
        <v>37</v>
      </c>
      <c r="C88" s="10" t="s">
        <v>624</v>
      </c>
      <c r="D88" s="11" t="s">
        <v>47</v>
      </c>
      <c r="E88" s="2" t="s">
        <v>38</v>
      </c>
      <c r="F88" s="3" t="s">
        <v>59</v>
      </c>
      <c r="G88" s="3" t="s">
        <v>89</v>
      </c>
      <c r="H88" s="3" t="s">
        <v>74</v>
      </c>
      <c r="I88" s="3" t="s">
        <v>174</v>
      </c>
      <c r="J88" s="3" t="s">
        <v>197</v>
      </c>
      <c r="K88" s="3">
        <v>2</v>
      </c>
      <c r="L88" s="3">
        <v>3375.5772910501746</v>
      </c>
      <c r="M88" s="12">
        <f t="shared" si="3"/>
        <v>6751.1545821003492</v>
      </c>
      <c r="N88" s="13">
        <f t="shared" si="2"/>
        <v>7831.3393152364042</v>
      </c>
      <c r="O88" s="3">
        <v>0</v>
      </c>
      <c r="P88" s="14" t="s">
        <v>40</v>
      </c>
      <c r="Q88" s="2" t="s">
        <v>544</v>
      </c>
    </row>
    <row r="89" spans="1:17" ht="18" customHeight="1" x14ac:dyDescent="0.25">
      <c r="A89" s="2" t="s">
        <v>36</v>
      </c>
      <c r="B89" s="4" t="s">
        <v>37</v>
      </c>
      <c r="C89" s="10" t="s">
        <v>625</v>
      </c>
      <c r="D89" s="11" t="s">
        <v>47</v>
      </c>
      <c r="E89" s="2" t="s">
        <v>38</v>
      </c>
      <c r="F89" s="3" t="s">
        <v>59</v>
      </c>
      <c r="G89" s="3" t="s">
        <v>89</v>
      </c>
      <c r="H89" s="3" t="s">
        <v>74</v>
      </c>
      <c r="I89" s="3" t="s">
        <v>175</v>
      </c>
      <c r="J89" s="3" t="s">
        <v>197</v>
      </c>
      <c r="K89" s="3">
        <v>4</v>
      </c>
      <c r="L89" s="3">
        <v>6076.0391238903148</v>
      </c>
      <c r="M89" s="12">
        <f t="shared" si="3"/>
        <v>24304.156495561259</v>
      </c>
      <c r="N89" s="13">
        <f t="shared" si="2"/>
        <v>28192.82153485106</v>
      </c>
      <c r="O89" s="3">
        <v>0</v>
      </c>
      <c r="P89" s="14" t="s">
        <v>40</v>
      </c>
      <c r="Q89" s="2" t="s">
        <v>544</v>
      </c>
    </row>
    <row r="90" spans="1:17" ht="18" customHeight="1" x14ac:dyDescent="0.25">
      <c r="A90" s="2" t="s">
        <v>36</v>
      </c>
      <c r="B90" s="4" t="s">
        <v>37</v>
      </c>
      <c r="C90" s="10" t="s">
        <v>626</v>
      </c>
      <c r="D90" s="11" t="s">
        <v>47</v>
      </c>
      <c r="E90" s="2" t="s">
        <v>38</v>
      </c>
      <c r="F90" s="3" t="s">
        <v>59</v>
      </c>
      <c r="G90" s="3" t="s">
        <v>89</v>
      </c>
      <c r="H90" s="3" t="s">
        <v>74</v>
      </c>
      <c r="I90" s="3" t="s">
        <v>176</v>
      </c>
      <c r="J90" s="3" t="s">
        <v>197</v>
      </c>
      <c r="K90" s="3">
        <v>16</v>
      </c>
      <c r="L90" s="3">
        <v>6076.0391238903148</v>
      </c>
      <c r="M90" s="12">
        <f t="shared" si="3"/>
        <v>97216.625982245037</v>
      </c>
      <c r="N90" s="13">
        <f t="shared" si="2"/>
        <v>112771.28613940424</v>
      </c>
      <c r="O90" s="3">
        <v>0</v>
      </c>
      <c r="P90" s="14" t="s">
        <v>40</v>
      </c>
      <c r="Q90" s="2" t="s">
        <v>544</v>
      </c>
    </row>
    <row r="91" spans="1:17" ht="18" customHeight="1" x14ac:dyDescent="0.25">
      <c r="A91" s="2" t="s">
        <v>36</v>
      </c>
      <c r="B91" s="4" t="s">
        <v>37</v>
      </c>
      <c r="C91" s="10" t="s">
        <v>627</v>
      </c>
      <c r="D91" s="11" t="s">
        <v>47</v>
      </c>
      <c r="E91" s="2" t="s">
        <v>38</v>
      </c>
      <c r="F91" s="3" t="s">
        <v>59</v>
      </c>
      <c r="G91" s="3" t="s">
        <v>89</v>
      </c>
      <c r="H91" s="3" t="s">
        <v>74</v>
      </c>
      <c r="I91" s="3" t="s">
        <v>177</v>
      </c>
      <c r="J91" s="3" t="s">
        <v>197</v>
      </c>
      <c r="K91" s="3">
        <v>16</v>
      </c>
      <c r="L91" s="3">
        <v>10801.847331360559</v>
      </c>
      <c r="M91" s="12">
        <f t="shared" si="3"/>
        <v>172829.55730176895</v>
      </c>
      <c r="N91" s="13">
        <f t="shared" si="2"/>
        <v>200482.28647005197</v>
      </c>
      <c r="O91" s="3">
        <v>0</v>
      </c>
      <c r="P91" s="14" t="s">
        <v>40</v>
      </c>
      <c r="Q91" s="2" t="s">
        <v>544</v>
      </c>
    </row>
    <row r="92" spans="1:17" ht="18" customHeight="1" x14ac:dyDescent="0.25">
      <c r="A92" s="2" t="s">
        <v>36</v>
      </c>
      <c r="B92" s="4" t="s">
        <v>37</v>
      </c>
      <c r="C92" s="10" t="s">
        <v>628</v>
      </c>
      <c r="D92" s="11" t="s">
        <v>47</v>
      </c>
      <c r="E92" s="2" t="s">
        <v>38</v>
      </c>
      <c r="F92" s="3" t="s">
        <v>59</v>
      </c>
      <c r="G92" s="3" t="s">
        <v>89</v>
      </c>
      <c r="H92" s="3" t="s">
        <v>74</v>
      </c>
      <c r="I92" s="3" t="s">
        <v>178</v>
      </c>
      <c r="J92" s="3" t="s">
        <v>197</v>
      </c>
      <c r="K92" s="3">
        <v>4</v>
      </c>
      <c r="L92" s="3">
        <v>8776.5009567304551</v>
      </c>
      <c r="M92" s="12">
        <f t="shared" si="3"/>
        <v>35106.00382692182</v>
      </c>
      <c r="N92" s="13">
        <f t="shared" si="2"/>
        <v>40722.964439229312</v>
      </c>
      <c r="O92" s="3">
        <v>0</v>
      </c>
      <c r="P92" s="14" t="s">
        <v>40</v>
      </c>
      <c r="Q92" s="2" t="s">
        <v>544</v>
      </c>
    </row>
    <row r="93" spans="1:17" ht="18" customHeight="1" x14ac:dyDescent="0.25">
      <c r="A93" s="2" t="s">
        <v>36</v>
      </c>
      <c r="B93" s="4" t="s">
        <v>37</v>
      </c>
      <c r="C93" s="10" t="s">
        <v>629</v>
      </c>
      <c r="D93" s="11" t="s">
        <v>47</v>
      </c>
      <c r="E93" s="2" t="s">
        <v>38</v>
      </c>
      <c r="F93" s="3" t="s">
        <v>59</v>
      </c>
      <c r="G93" s="3" t="s">
        <v>89</v>
      </c>
      <c r="H93" s="3" t="s">
        <v>74</v>
      </c>
      <c r="I93" s="3" t="s">
        <v>179</v>
      </c>
      <c r="J93" s="3" t="s">
        <v>197</v>
      </c>
      <c r="K93" s="3">
        <v>4</v>
      </c>
      <c r="L93" s="3">
        <v>11476.962789570593</v>
      </c>
      <c r="M93" s="12">
        <f t="shared" si="3"/>
        <v>45907.85115828237</v>
      </c>
      <c r="N93" s="13">
        <f t="shared" si="2"/>
        <v>53253.107343607546</v>
      </c>
      <c r="O93" s="3">
        <v>0</v>
      </c>
      <c r="P93" s="14" t="s">
        <v>40</v>
      </c>
      <c r="Q93" s="2" t="s">
        <v>544</v>
      </c>
    </row>
    <row r="94" spans="1:17" ht="18" customHeight="1" x14ac:dyDescent="0.25">
      <c r="A94" s="2" t="s">
        <v>36</v>
      </c>
      <c r="B94" s="4" t="s">
        <v>37</v>
      </c>
      <c r="C94" s="10" t="s">
        <v>630</v>
      </c>
      <c r="D94" s="11" t="s">
        <v>47</v>
      </c>
      <c r="E94" s="2" t="s">
        <v>38</v>
      </c>
      <c r="F94" s="3" t="s">
        <v>59</v>
      </c>
      <c r="G94" s="3" t="s">
        <v>89</v>
      </c>
      <c r="H94" s="3" t="s">
        <v>74</v>
      </c>
      <c r="I94" s="3" t="s">
        <v>180</v>
      </c>
      <c r="J94" s="3" t="s">
        <v>197</v>
      </c>
      <c r="K94" s="3">
        <v>2</v>
      </c>
      <c r="L94" s="3">
        <v>218737.40846005132</v>
      </c>
      <c r="M94" s="12">
        <f t="shared" si="3"/>
        <v>437474.81692010263</v>
      </c>
      <c r="N94" s="13">
        <f t="shared" si="2"/>
        <v>507470.78762731899</v>
      </c>
      <c r="O94" s="3">
        <v>0</v>
      </c>
      <c r="P94" s="14" t="s">
        <v>40</v>
      </c>
      <c r="Q94" s="2" t="s">
        <v>544</v>
      </c>
    </row>
    <row r="95" spans="1:17" ht="18" customHeight="1" x14ac:dyDescent="0.25">
      <c r="A95" s="2" t="s">
        <v>36</v>
      </c>
      <c r="B95" s="4" t="s">
        <v>37</v>
      </c>
      <c r="C95" s="10" t="s">
        <v>631</v>
      </c>
      <c r="D95" s="11" t="s">
        <v>47</v>
      </c>
      <c r="E95" s="2" t="s">
        <v>38</v>
      </c>
      <c r="F95" s="3" t="s">
        <v>59</v>
      </c>
      <c r="G95" s="3" t="s">
        <v>89</v>
      </c>
      <c r="H95" s="3" t="s">
        <v>74</v>
      </c>
      <c r="I95" s="3" t="s">
        <v>181</v>
      </c>
      <c r="J95" s="3" t="s">
        <v>197</v>
      </c>
      <c r="K95" s="3">
        <v>3</v>
      </c>
      <c r="L95" s="3">
        <v>2700.4618328401398</v>
      </c>
      <c r="M95" s="12">
        <f t="shared" si="3"/>
        <v>8101.3854985204198</v>
      </c>
      <c r="N95" s="13">
        <f t="shared" si="2"/>
        <v>9397.6071782836862</v>
      </c>
      <c r="O95" s="3">
        <v>0</v>
      </c>
      <c r="P95" s="14" t="s">
        <v>40</v>
      </c>
      <c r="Q95" s="2" t="s">
        <v>544</v>
      </c>
    </row>
    <row r="96" spans="1:17" ht="18" customHeight="1" x14ac:dyDescent="0.25">
      <c r="A96" s="2" t="s">
        <v>36</v>
      </c>
      <c r="B96" s="4" t="s">
        <v>37</v>
      </c>
      <c r="C96" s="10" t="s">
        <v>632</v>
      </c>
      <c r="D96" s="11" t="s">
        <v>47</v>
      </c>
      <c r="E96" s="2" t="s">
        <v>38</v>
      </c>
      <c r="F96" s="3" t="s">
        <v>59</v>
      </c>
      <c r="G96" s="3" t="s">
        <v>89</v>
      </c>
      <c r="H96" s="3" t="s">
        <v>74</v>
      </c>
      <c r="I96" s="3" t="s">
        <v>182</v>
      </c>
      <c r="J96" s="3" t="s">
        <v>197</v>
      </c>
      <c r="K96" s="3">
        <v>3</v>
      </c>
      <c r="L96" s="3">
        <v>4050.6927492602094</v>
      </c>
      <c r="M96" s="12">
        <f t="shared" si="3"/>
        <v>12152.078247780628</v>
      </c>
      <c r="N96" s="13">
        <f t="shared" si="2"/>
        <v>14096.410767425527</v>
      </c>
      <c r="O96" s="3">
        <v>0</v>
      </c>
      <c r="P96" s="14" t="s">
        <v>40</v>
      </c>
      <c r="Q96" s="2" t="s">
        <v>544</v>
      </c>
    </row>
    <row r="97" spans="1:17" ht="18" customHeight="1" x14ac:dyDescent="0.25">
      <c r="A97" s="2" t="s">
        <v>36</v>
      </c>
      <c r="B97" s="4" t="s">
        <v>37</v>
      </c>
      <c r="C97" s="10" t="s">
        <v>633</v>
      </c>
      <c r="D97" s="11" t="s">
        <v>47</v>
      </c>
      <c r="E97" s="2" t="s">
        <v>38</v>
      </c>
      <c r="F97" s="3" t="s">
        <v>59</v>
      </c>
      <c r="G97" s="3" t="s">
        <v>89</v>
      </c>
      <c r="H97" s="3" t="s">
        <v>74</v>
      </c>
      <c r="I97" s="3" t="s">
        <v>183</v>
      </c>
      <c r="J97" s="3" t="s">
        <v>197</v>
      </c>
      <c r="K97" s="3">
        <v>8</v>
      </c>
      <c r="L97" s="3">
        <v>56709.698489642942</v>
      </c>
      <c r="M97" s="12">
        <f t="shared" si="3"/>
        <v>453677.58791714354</v>
      </c>
      <c r="N97" s="13">
        <f t="shared" si="2"/>
        <v>526266.00198388647</v>
      </c>
      <c r="O97" s="3">
        <v>0</v>
      </c>
      <c r="P97" s="14" t="s">
        <v>40</v>
      </c>
      <c r="Q97" s="2" t="s">
        <v>544</v>
      </c>
    </row>
    <row r="98" spans="1:17" ht="18" customHeight="1" x14ac:dyDescent="0.25">
      <c r="A98" s="2" t="s">
        <v>36</v>
      </c>
      <c r="B98" s="4" t="s">
        <v>37</v>
      </c>
      <c r="C98" s="10" t="s">
        <v>634</v>
      </c>
      <c r="D98" s="11" t="s">
        <v>47</v>
      </c>
      <c r="E98" s="2" t="s">
        <v>38</v>
      </c>
      <c r="F98" s="3" t="s">
        <v>63</v>
      </c>
      <c r="G98" s="3" t="s">
        <v>84</v>
      </c>
      <c r="H98" s="3" t="s">
        <v>93</v>
      </c>
      <c r="I98" s="3" t="s">
        <v>184</v>
      </c>
      <c r="J98" s="3" t="s">
        <v>197</v>
      </c>
      <c r="K98" s="3">
        <v>12</v>
      </c>
      <c r="L98" s="3">
        <v>4725.8082074702443</v>
      </c>
      <c r="M98" s="12">
        <f t="shared" si="3"/>
        <v>56709.698489642935</v>
      </c>
      <c r="N98" s="13">
        <f t="shared" si="2"/>
        <v>65783.250247985794</v>
      </c>
      <c r="O98" s="3">
        <v>0</v>
      </c>
      <c r="P98" s="14" t="s">
        <v>40</v>
      </c>
      <c r="Q98" s="2" t="s">
        <v>544</v>
      </c>
    </row>
    <row r="99" spans="1:17" ht="18" customHeight="1" x14ac:dyDescent="0.25">
      <c r="A99" s="2" t="s">
        <v>36</v>
      </c>
      <c r="B99" s="4" t="s">
        <v>37</v>
      </c>
      <c r="C99" s="10" t="s">
        <v>635</v>
      </c>
      <c r="D99" s="11" t="s">
        <v>47</v>
      </c>
      <c r="E99" s="2" t="s">
        <v>38</v>
      </c>
      <c r="F99" s="3" t="s">
        <v>66</v>
      </c>
      <c r="G99" s="3" t="s">
        <v>97</v>
      </c>
      <c r="H99" s="3" t="s">
        <v>98</v>
      </c>
      <c r="I99" s="3" t="s">
        <v>185</v>
      </c>
      <c r="J99" s="3" t="s">
        <v>197</v>
      </c>
      <c r="K99" s="3">
        <v>9</v>
      </c>
      <c r="L99" s="3">
        <v>25654.387411981326</v>
      </c>
      <c r="M99" s="12">
        <f t="shared" si="3"/>
        <v>230889.48670783194</v>
      </c>
      <c r="N99" s="13">
        <f t="shared" si="2"/>
        <v>267831.80458108505</v>
      </c>
      <c r="O99" s="3">
        <v>0</v>
      </c>
      <c r="P99" s="14" t="s">
        <v>40</v>
      </c>
      <c r="Q99" s="2" t="s">
        <v>544</v>
      </c>
    </row>
    <row r="100" spans="1:17" ht="18" customHeight="1" x14ac:dyDescent="0.25">
      <c r="A100" s="2" t="s">
        <v>36</v>
      </c>
      <c r="B100" s="4" t="s">
        <v>37</v>
      </c>
      <c r="C100" s="10" t="s">
        <v>636</v>
      </c>
      <c r="D100" s="11" t="s">
        <v>47</v>
      </c>
      <c r="E100" s="2" t="s">
        <v>38</v>
      </c>
      <c r="F100" s="3" t="s">
        <v>66</v>
      </c>
      <c r="G100" s="3" t="s">
        <v>97</v>
      </c>
      <c r="H100" s="3" t="s">
        <v>98</v>
      </c>
      <c r="I100" s="3" t="s">
        <v>186</v>
      </c>
      <c r="J100" s="3" t="s">
        <v>197</v>
      </c>
      <c r="K100" s="3">
        <v>1</v>
      </c>
      <c r="L100" s="3">
        <v>29705.080161241534</v>
      </c>
      <c r="M100" s="12">
        <f t="shared" si="3"/>
        <v>29705.080161241534</v>
      </c>
      <c r="N100" s="13">
        <f t="shared" si="2"/>
        <v>34457.892987040177</v>
      </c>
      <c r="O100" s="3">
        <v>0</v>
      </c>
      <c r="P100" s="14" t="s">
        <v>40</v>
      </c>
      <c r="Q100" s="2" t="s">
        <v>544</v>
      </c>
    </row>
    <row r="101" spans="1:17" ht="18" customHeight="1" x14ac:dyDescent="0.25">
      <c r="A101" s="2" t="s">
        <v>36</v>
      </c>
      <c r="B101" s="4" t="s">
        <v>37</v>
      </c>
      <c r="C101" s="10" t="s">
        <v>637</v>
      </c>
      <c r="D101" s="11" t="s">
        <v>47</v>
      </c>
      <c r="E101" s="2" t="s">
        <v>38</v>
      </c>
      <c r="F101" s="3" t="s">
        <v>66</v>
      </c>
      <c r="G101" s="3" t="s">
        <v>97</v>
      </c>
      <c r="H101" s="3" t="s">
        <v>98</v>
      </c>
      <c r="I101" s="3" t="s">
        <v>187</v>
      </c>
      <c r="J101" s="3" t="s">
        <v>197</v>
      </c>
      <c r="K101" s="3">
        <v>5</v>
      </c>
      <c r="L101" s="3">
        <v>43207.389325442236</v>
      </c>
      <c r="M101" s="12">
        <f t="shared" si="3"/>
        <v>216036.94662721117</v>
      </c>
      <c r="N101" s="13">
        <f t="shared" si="2"/>
        <v>250602.85808756493</v>
      </c>
      <c r="O101" s="3">
        <v>0</v>
      </c>
      <c r="P101" s="14" t="s">
        <v>40</v>
      </c>
      <c r="Q101" s="2" t="s">
        <v>544</v>
      </c>
    </row>
    <row r="102" spans="1:17" ht="18" customHeight="1" x14ac:dyDescent="0.25">
      <c r="A102" s="2" t="s">
        <v>36</v>
      </c>
      <c r="B102" s="4" t="s">
        <v>37</v>
      </c>
      <c r="C102" s="10" t="s">
        <v>638</v>
      </c>
      <c r="D102" s="11" t="s">
        <v>47</v>
      </c>
      <c r="E102" s="2" t="s">
        <v>38</v>
      </c>
      <c r="F102" s="3" t="s">
        <v>66</v>
      </c>
      <c r="G102" s="3" t="s">
        <v>97</v>
      </c>
      <c r="H102" s="3" t="s">
        <v>98</v>
      </c>
      <c r="I102" s="3" t="s">
        <v>188</v>
      </c>
      <c r="J102" s="3" t="s">
        <v>197</v>
      </c>
      <c r="K102" s="3">
        <v>14</v>
      </c>
      <c r="L102" s="3">
        <v>45907.85115828237</v>
      </c>
      <c r="M102" s="12">
        <f t="shared" si="3"/>
        <v>642709.91621595318</v>
      </c>
      <c r="N102" s="13">
        <f t="shared" si="2"/>
        <v>745543.50281050568</v>
      </c>
      <c r="O102" s="3">
        <v>0</v>
      </c>
      <c r="P102" s="14" t="s">
        <v>40</v>
      </c>
      <c r="Q102" s="2" t="s">
        <v>544</v>
      </c>
    </row>
    <row r="103" spans="1:17" ht="18" customHeight="1" x14ac:dyDescent="0.25">
      <c r="A103" s="2" t="s">
        <v>36</v>
      </c>
      <c r="B103" s="4" t="s">
        <v>37</v>
      </c>
      <c r="C103" s="10" t="s">
        <v>639</v>
      </c>
      <c r="D103" s="11" t="s">
        <v>47</v>
      </c>
      <c r="E103" s="2" t="s">
        <v>38</v>
      </c>
      <c r="F103" s="3" t="s">
        <v>66</v>
      </c>
      <c r="G103" s="3" t="s">
        <v>97</v>
      </c>
      <c r="H103" s="3" t="s">
        <v>98</v>
      </c>
      <c r="I103" s="3" t="s">
        <v>189</v>
      </c>
      <c r="J103" s="3" t="s">
        <v>197</v>
      </c>
      <c r="K103" s="3">
        <v>4</v>
      </c>
      <c r="L103" s="3">
        <v>67511.545821003485</v>
      </c>
      <c r="M103" s="12">
        <f t="shared" si="3"/>
        <v>270046.18328401394</v>
      </c>
      <c r="N103" s="13">
        <f t="shared" si="2"/>
        <v>313253.57260945614</v>
      </c>
      <c r="O103" s="3">
        <v>0</v>
      </c>
      <c r="P103" s="14" t="s">
        <v>40</v>
      </c>
      <c r="Q103" s="2" t="s">
        <v>544</v>
      </c>
    </row>
    <row r="104" spans="1:17" ht="18" customHeight="1" x14ac:dyDescent="0.25">
      <c r="A104" s="2" t="s">
        <v>36</v>
      </c>
      <c r="B104" s="4" t="s">
        <v>37</v>
      </c>
      <c r="C104" s="10" t="s">
        <v>640</v>
      </c>
      <c r="D104" s="11" t="s">
        <v>47</v>
      </c>
      <c r="E104" s="2" t="s">
        <v>38</v>
      </c>
      <c r="F104" s="3" t="s">
        <v>68</v>
      </c>
      <c r="G104" s="3" t="s">
        <v>101</v>
      </c>
      <c r="H104" s="3" t="s">
        <v>102</v>
      </c>
      <c r="I104" s="3" t="s">
        <v>190</v>
      </c>
      <c r="J104" s="3" t="s">
        <v>197</v>
      </c>
      <c r="K104" s="3">
        <v>7</v>
      </c>
      <c r="L104" s="3">
        <v>148525.4008062077</v>
      </c>
      <c r="M104" s="12">
        <f t="shared" si="3"/>
        <v>1039677.805643454</v>
      </c>
      <c r="N104" s="13">
        <f t="shared" si="2"/>
        <v>1206026.2545464064</v>
      </c>
      <c r="O104" s="3">
        <v>0</v>
      </c>
      <c r="P104" s="14" t="s">
        <v>40</v>
      </c>
      <c r="Q104" s="2" t="s">
        <v>544</v>
      </c>
    </row>
    <row r="105" spans="1:17" ht="18" customHeight="1" x14ac:dyDescent="0.25">
      <c r="A105" s="2" t="s">
        <v>36</v>
      </c>
      <c r="B105" s="4" t="s">
        <v>37</v>
      </c>
      <c r="C105" s="10" t="s">
        <v>641</v>
      </c>
      <c r="D105" s="11" t="s">
        <v>47</v>
      </c>
      <c r="E105" s="2" t="s">
        <v>38</v>
      </c>
      <c r="F105" s="3" t="s">
        <v>60</v>
      </c>
      <c r="G105" s="3" t="s">
        <v>90</v>
      </c>
      <c r="H105" s="3" t="s">
        <v>74</v>
      </c>
      <c r="I105" s="3" t="s">
        <v>191</v>
      </c>
      <c r="J105" s="3" t="s">
        <v>197</v>
      </c>
      <c r="K105" s="3">
        <v>8</v>
      </c>
      <c r="L105" s="3">
        <v>27004.618328401397</v>
      </c>
      <c r="M105" s="12">
        <f t="shared" si="3"/>
        <v>216036.94662721117</v>
      </c>
      <c r="N105" s="13">
        <f t="shared" si="2"/>
        <v>250602.85808756493</v>
      </c>
      <c r="O105" s="3">
        <v>0</v>
      </c>
      <c r="P105" s="14" t="s">
        <v>40</v>
      </c>
      <c r="Q105" s="2" t="s">
        <v>544</v>
      </c>
    </row>
    <row r="106" spans="1:17" ht="18" customHeight="1" x14ac:dyDescent="0.25">
      <c r="A106" s="2" t="s">
        <v>36</v>
      </c>
      <c r="B106" s="4" t="s">
        <v>37</v>
      </c>
      <c r="C106" s="10" t="s">
        <v>642</v>
      </c>
      <c r="D106" s="11" t="s">
        <v>47</v>
      </c>
      <c r="E106" s="2" t="s">
        <v>38</v>
      </c>
      <c r="F106" s="3" t="s">
        <v>60</v>
      </c>
      <c r="G106" s="3" t="s">
        <v>90</v>
      </c>
      <c r="H106" s="3" t="s">
        <v>74</v>
      </c>
      <c r="I106" s="3" t="s">
        <v>192</v>
      </c>
      <c r="J106" s="3" t="s">
        <v>197</v>
      </c>
      <c r="K106" s="3">
        <v>16</v>
      </c>
      <c r="L106" s="3">
        <v>27004.618328401397</v>
      </c>
      <c r="M106" s="12">
        <f t="shared" si="3"/>
        <v>432073.89325442235</v>
      </c>
      <c r="N106" s="13">
        <f t="shared" si="2"/>
        <v>501205.71617512987</v>
      </c>
      <c r="O106" s="3">
        <v>0</v>
      </c>
      <c r="P106" s="14" t="s">
        <v>40</v>
      </c>
      <c r="Q106" s="2" t="s">
        <v>544</v>
      </c>
    </row>
    <row r="107" spans="1:17" ht="18" customHeight="1" x14ac:dyDescent="0.25">
      <c r="A107" s="2" t="s">
        <v>36</v>
      </c>
      <c r="B107" s="4" t="s">
        <v>37</v>
      </c>
      <c r="C107" s="10" t="s">
        <v>643</v>
      </c>
      <c r="D107" s="11" t="s">
        <v>47</v>
      </c>
      <c r="E107" s="2" t="s">
        <v>38</v>
      </c>
      <c r="F107" s="3" t="s">
        <v>48</v>
      </c>
      <c r="G107" s="3" t="s">
        <v>69</v>
      </c>
      <c r="H107" s="3" t="s">
        <v>70</v>
      </c>
      <c r="I107" s="3" t="s">
        <v>193</v>
      </c>
      <c r="J107" s="3" t="s">
        <v>197</v>
      </c>
      <c r="K107" s="3">
        <v>1</v>
      </c>
      <c r="L107" s="3">
        <v>4050.6927492602094</v>
      </c>
      <c r="M107" s="12">
        <f t="shared" si="3"/>
        <v>4050.6927492602094</v>
      </c>
      <c r="N107" s="13">
        <f t="shared" si="2"/>
        <v>4698.8035891418431</v>
      </c>
      <c r="O107" s="3">
        <v>0</v>
      </c>
      <c r="P107" s="14" t="s">
        <v>40</v>
      </c>
      <c r="Q107" s="2" t="s">
        <v>544</v>
      </c>
    </row>
    <row r="108" spans="1:17" ht="18" customHeight="1" x14ac:dyDescent="0.25">
      <c r="A108" s="2" t="s">
        <v>36</v>
      </c>
      <c r="B108" s="4" t="s">
        <v>37</v>
      </c>
      <c r="C108" s="10" t="s">
        <v>644</v>
      </c>
      <c r="D108" s="11" t="s">
        <v>47</v>
      </c>
      <c r="E108" s="2" t="s">
        <v>38</v>
      </c>
      <c r="F108" s="3" t="s">
        <v>48</v>
      </c>
      <c r="G108" s="3" t="s">
        <v>69</v>
      </c>
      <c r="H108" s="3" t="s">
        <v>70</v>
      </c>
      <c r="I108" s="3" t="s">
        <v>194</v>
      </c>
      <c r="J108" s="3" t="s">
        <v>197</v>
      </c>
      <c r="K108" s="3">
        <v>1</v>
      </c>
      <c r="L108" s="3">
        <v>675.11545821003494</v>
      </c>
      <c r="M108" s="12">
        <f t="shared" si="3"/>
        <v>675.11545821003494</v>
      </c>
      <c r="N108" s="13">
        <f t="shared" si="2"/>
        <v>783.13393152364051</v>
      </c>
      <c r="O108" s="3">
        <v>0</v>
      </c>
      <c r="P108" s="14" t="s">
        <v>40</v>
      </c>
      <c r="Q108" s="2" t="s">
        <v>544</v>
      </c>
    </row>
    <row r="109" spans="1:17" ht="18" customHeight="1" x14ac:dyDescent="0.25">
      <c r="A109" s="2" t="s">
        <v>36</v>
      </c>
      <c r="B109" s="4" t="s">
        <v>37</v>
      </c>
      <c r="C109" s="10" t="s">
        <v>645</v>
      </c>
      <c r="D109" s="11" t="s">
        <v>47</v>
      </c>
      <c r="E109" s="2" t="s">
        <v>38</v>
      </c>
      <c r="F109" s="3" t="s">
        <v>48</v>
      </c>
      <c r="G109" s="3" t="s">
        <v>69</v>
      </c>
      <c r="H109" s="3" t="s">
        <v>70</v>
      </c>
      <c r="I109" s="3" t="s">
        <v>195</v>
      </c>
      <c r="J109" s="3" t="s">
        <v>197</v>
      </c>
      <c r="K109" s="3">
        <v>16</v>
      </c>
      <c r="L109" s="3">
        <v>4050.6927492602094</v>
      </c>
      <c r="M109" s="12">
        <f t="shared" si="3"/>
        <v>64811.083988163351</v>
      </c>
      <c r="N109" s="13">
        <f t="shared" si="2"/>
        <v>75180.857426269489</v>
      </c>
      <c r="O109" s="3">
        <v>0</v>
      </c>
      <c r="P109" s="14" t="s">
        <v>40</v>
      </c>
      <c r="Q109" s="2" t="s">
        <v>544</v>
      </c>
    </row>
    <row r="110" spans="1:17" ht="18" customHeight="1" x14ac:dyDescent="0.25">
      <c r="A110" s="2" t="s">
        <v>36</v>
      </c>
      <c r="B110" s="4" t="s">
        <v>37</v>
      </c>
      <c r="C110" s="10" t="s">
        <v>646</v>
      </c>
      <c r="D110" s="11" t="s">
        <v>47</v>
      </c>
      <c r="E110" s="2" t="s">
        <v>38</v>
      </c>
      <c r="F110" s="3" t="s">
        <v>48</v>
      </c>
      <c r="G110" s="3" t="s">
        <v>69</v>
      </c>
      <c r="H110" s="3" t="s">
        <v>70</v>
      </c>
      <c r="I110" s="3" t="s">
        <v>196</v>
      </c>
      <c r="J110" s="3" t="s">
        <v>197</v>
      </c>
      <c r="K110" s="3">
        <v>1</v>
      </c>
      <c r="L110" s="3">
        <v>1350.2309164200699</v>
      </c>
      <c r="M110" s="12">
        <f t="shared" si="3"/>
        <v>1350.2309164200699</v>
      </c>
      <c r="N110" s="13">
        <f t="shared" si="2"/>
        <v>1566.267863047281</v>
      </c>
      <c r="O110" s="3">
        <v>0</v>
      </c>
      <c r="P110" s="14" t="s">
        <v>40</v>
      </c>
      <c r="Q110" s="2" t="s">
        <v>544</v>
      </c>
    </row>
    <row r="111" spans="1:17" ht="18" customHeight="1" x14ac:dyDescent="0.25">
      <c r="A111" s="2" t="s">
        <v>36</v>
      </c>
      <c r="B111" s="4" t="s">
        <v>37</v>
      </c>
      <c r="C111" s="10" t="s">
        <v>647</v>
      </c>
      <c r="D111" s="11" t="s">
        <v>47</v>
      </c>
      <c r="E111" s="2" t="s">
        <v>38</v>
      </c>
      <c r="F111" s="3" t="s">
        <v>198</v>
      </c>
      <c r="G111" s="3" t="s">
        <v>212</v>
      </c>
      <c r="H111" s="3" t="s">
        <v>213</v>
      </c>
      <c r="I111" s="6" t="s">
        <v>238</v>
      </c>
      <c r="J111" s="3" t="s">
        <v>197</v>
      </c>
      <c r="K111" s="3">
        <v>6</v>
      </c>
      <c r="L111" s="5">
        <v>734326.87715420732</v>
      </c>
      <c r="M111" s="5">
        <f>K111*L111</f>
        <v>4405961.2629252439</v>
      </c>
      <c r="N111" s="5">
        <f t="shared" si="2"/>
        <v>5110915.0649932828</v>
      </c>
      <c r="O111" s="3">
        <v>0</v>
      </c>
      <c r="P111" s="14" t="s">
        <v>40</v>
      </c>
      <c r="Q111" s="2" t="s">
        <v>543</v>
      </c>
    </row>
    <row r="112" spans="1:17" ht="18" customHeight="1" x14ac:dyDescent="0.25">
      <c r="A112" s="2" t="s">
        <v>36</v>
      </c>
      <c r="B112" s="4" t="s">
        <v>37</v>
      </c>
      <c r="C112" s="10" t="s">
        <v>648</v>
      </c>
      <c r="D112" s="11" t="s">
        <v>47</v>
      </c>
      <c r="E112" s="2" t="s">
        <v>38</v>
      </c>
      <c r="F112" s="3" t="s">
        <v>199</v>
      </c>
      <c r="G112" s="3" t="s">
        <v>214</v>
      </c>
      <c r="H112" s="3" t="s">
        <v>215</v>
      </c>
      <c r="I112" s="6" t="s">
        <v>239</v>
      </c>
      <c r="J112" s="3" t="s">
        <v>197</v>
      </c>
      <c r="K112" s="3">
        <v>6</v>
      </c>
      <c r="L112" s="5">
        <v>471440.319353742</v>
      </c>
      <c r="M112" s="5">
        <f t="shared" ref="M112:M150" si="4">K112*L112</f>
        <v>2828641.9161224519</v>
      </c>
      <c r="N112" s="5">
        <f t="shared" ref="N112:N150" si="5">M112*1.16</f>
        <v>3281224.622702044</v>
      </c>
      <c r="O112" s="3">
        <v>0</v>
      </c>
      <c r="P112" s="14" t="s">
        <v>40</v>
      </c>
      <c r="Q112" s="2" t="s">
        <v>543</v>
      </c>
    </row>
    <row r="113" spans="1:17" ht="18" customHeight="1" x14ac:dyDescent="0.25">
      <c r="A113" s="2" t="s">
        <v>36</v>
      </c>
      <c r="B113" s="4" t="s">
        <v>37</v>
      </c>
      <c r="C113" s="10" t="s">
        <v>649</v>
      </c>
      <c r="D113" s="11" t="s">
        <v>47</v>
      </c>
      <c r="E113" s="2" t="s">
        <v>38</v>
      </c>
      <c r="F113" s="3" t="s">
        <v>199</v>
      </c>
      <c r="G113" s="3" t="s">
        <v>214</v>
      </c>
      <c r="H113" s="3" t="s">
        <v>215</v>
      </c>
      <c r="I113" s="6" t="s">
        <v>240</v>
      </c>
      <c r="J113" s="3" t="s">
        <v>197</v>
      </c>
      <c r="K113" s="3">
        <v>6</v>
      </c>
      <c r="L113" s="5">
        <v>471440.319353742</v>
      </c>
      <c r="M113" s="5">
        <f t="shared" si="4"/>
        <v>2828641.9161224519</v>
      </c>
      <c r="N113" s="5">
        <f t="shared" si="5"/>
        <v>3281224.622702044</v>
      </c>
      <c r="O113" s="3">
        <v>0</v>
      </c>
      <c r="P113" s="14" t="s">
        <v>40</v>
      </c>
      <c r="Q113" s="2" t="s">
        <v>543</v>
      </c>
    </row>
    <row r="114" spans="1:17" ht="18" customHeight="1" x14ac:dyDescent="0.25">
      <c r="A114" s="2" t="s">
        <v>36</v>
      </c>
      <c r="B114" s="4" t="s">
        <v>37</v>
      </c>
      <c r="C114" s="10" t="s">
        <v>650</v>
      </c>
      <c r="D114" s="11" t="s">
        <v>47</v>
      </c>
      <c r="E114" s="2" t="s">
        <v>38</v>
      </c>
      <c r="F114" s="3" t="s">
        <v>200</v>
      </c>
      <c r="G114" s="3" t="s">
        <v>216</v>
      </c>
      <c r="H114" s="3" t="s">
        <v>217</v>
      </c>
      <c r="I114" s="6" t="s">
        <v>241</v>
      </c>
      <c r="J114" s="3" t="s">
        <v>197</v>
      </c>
      <c r="K114" s="3">
        <v>8</v>
      </c>
      <c r="L114" s="5">
        <v>261310.98303471805</v>
      </c>
      <c r="M114" s="5">
        <f t="shared" si="4"/>
        <v>2090487.8642777444</v>
      </c>
      <c r="N114" s="5">
        <f t="shared" si="5"/>
        <v>2424965.9225621833</v>
      </c>
      <c r="O114" s="3">
        <v>0</v>
      </c>
      <c r="P114" s="14" t="s">
        <v>40</v>
      </c>
      <c r="Q114" s="2" t="s">
        <v>543</v>
      </c>
    </row>
    <row r="115" spans="1:17" ht="18" customHeight="1" x14ac:dyDescent="0.25">
      <c r="A115" s="2" t="s">
        <v>36</v>
      </c>
      <c r="B115" s="4" t="s">
        <v>37</v>
      </c>
      <c r="C115" s="10" t="s">
        <v>651</v>
      </c>
      <c r="D115" s="11" t="s">
        <v>47</v>
      </c>
      <c r="E115" s="2" t="s">
        <v>38</v>
      </c>
      <c r="F115" s="3" t="s">
        <v>198</v>
      </c>
      <c r="G115" s="3" t="s">
        <v>212</v>
      </c>
      <c r="H115" s="3" t="s">
        <v>213</v>
      </c>
      <c r="I115" s="6" t="s">
        <v>242</v>
      </c>
      <c r="J115" s="3" t="s">
        <v>197</v>
      </c>
      <c r="K115" s="3">
        <v>4</v>
      </c>
      <c r="L115" s="5">
        <v>479111.02418213798</v>
      </c>
      <c r="M115" s="5">
        <f t="shared" si="4"/>
        <v>1916444.0967285519</v>
      </c>
      <c r="N115" s="5">
        <f t="shared" si="5"/>
        <v>2223075.1522051198</v>
      </c>
      <c r="O115" s="3">
        <v>0</v>
      </c>
      <c r="P115" s="14" t="s">
        <v>40</v>
      </c>
      <c r="Q115" s="2" t="s">
        <v>543</v>
      </c>
    </row>
    <row r="116" spans="1:17" ht="18" customHeight="1" x14ac:dyDescent="0.25">
      <c r="A116" s="2" t="s">
        <v>36</v>
      </c>
      <c r="B116" s="4" t="s">
        <v>37</v>
      </c>
      <c r="C116" s="10" t="s">
        <v>652</v>
      </c>
      <c r="D116" s="11" t="s">
        <v>47</v>
      </c>
      <c r="E116" s="2" t="s">
        <v>38</v>
      </c>
      <c r="F116" s="3" t="s">
        <v>201</v>
      </c>
      <c r="G116" s="3" t="s">
        <v>218</v>
      </c>
      <c r="H116" s="3" t="s">
        <v>74</v>
      </c>
      <c r="I116" s="6" t="s">
        <v>243</v>
      </c>
      <c r="J116" s="3" t="s">
        <v>197</v>
      </c>
      <c r="K116" s="3">
        <v>10</v>
      </c>
      <c r="L116" s="5">
        <v>137500.24625229233</v>
      </c>
      <c r="M116" s="5">
        <f t="shared" si="4"/>
        <v>1375002.4625229232</v>
      </c>
      <c r="N116" s="5">
        <f t="shared" si="5"/>
        <v>1595002.8565265909</v>
      </c>
      <c r="O116" s="3">
        <v>0</v>
      </c>
      <c r="P116" s="14" t="s">
        <v>40</v>
      </c>
      <c r="Q116" s="2" t="s">
        <v>543</v>
      </c>
    </row>
    <row r="117" spans="1:17" ht="18" customHeight="1" x14ac:dyDescent="0.25">
      <c r="A117" s="2" t="s">
        <v>36</v>
      </c>
      <c r="B117" s="4" t="s">
        <v>37</v>
      </c>
      <c r="C117" s="10" t="s">
        <v>653</v>
      </c>
      <c r="D117" s="11" t="s">
        <v>47</v>
      </c>
      <c r="E117" s="2" t="s">
        <v>38</v>
      </c>
      <c r="F117" s="3" t="s">
        <v>201</v>
      </c>
      <c r="G117" s="3" t="s">
        <v>218</v>
      </c>
      <c r="H117" s="3" t="s">
        <v>74</v>
      </c>
      <c r="I117" s="6" t="s">
        <v>244</v>
      </c>
      <c r="J117" s="3" t="s">
        <v>197</v>
      </c>
      <c r="K117" s="3">
        <v>8</v>
      </c>
      <c r="L117" s="5">
        <v>158238.95354953353</v>
      </c>
      <c r="M117" s="5">
        <f t="shared" si="4"/>
        <v>1265911.6283962682</v>
      </c>
      <c r="N117" s="5">
        <f t="shared" si="5"/>
        <v>1468457.4889396711</v>
      </c>
      <c r="O117" s="3">
        <v>0</v>
      </c>
      <c r="P117" s="14" t="s">
        <v>40</v>
      </c>
      <c r="Q117" s="2" t="s">
        <v>543</v>
      </c>
    </row>
    <row r="118" spans="1:17" ht="18" customHeight="1" x14ac:dyDescent="0.25">
      <c r="A118" s="2" t="s">
        <v>36</v>
      </c>
      <c r="B118" s="4" t="s">
        <v>37</v>
      </c>
      <c r="C118" s="10" t="s">
        <v>654</v>
      </c>
      <c r="D118" s="11" t="s">
        <v>47</v>
      </c>
      <c r="E118" s="2" t="s">
        <v>38</v>
      </c>
      <c r="F118" s="3" t="s">
        <v>201</v>
      </c>
      <c r="G118" s="3" t="s">
        <v>218</v>
      </c>
      <c r="H118" s="3" t="s">
        <v>74</v>
      </c>
      <c r="I118" s="6" t="s">
        <v>245</v>
      </c>
      <c r="J118" s="3" t="s">
        <v>197</v>
      </c>
      <c r="K118" s="3">
        <v>8</v>
      </c>
      <c r="L118" s="5">
        <v>157393.92210077631</v>
      </c>
      <c r="M118" s="5">
        <f t="shared" si="4"/>
        <v>1259151.3768062105</v>
      </c>
      <c r="N118" s="5">
        <f t="shared" si="5"/>
        <v>1460615.5970952041</v>
      </c>
      <c r="O118" s="3">
        <v>0</v>
      </c>
      <c r="P118" s="14" t="s">
        <v>40</v>
      </c>
      <c r="Q118" s="2" t="s">
        <v>543</v>
      </c>
    </row>
    <row r="119" spans="1:17" ht="18" customHeight="1" x14ac:dyDescent="0.25">
      <c r="A119" s="2" t="s">
        <v>36</v>
      </c>
      <c r="B119" s="4" t="s">
        <v>37</v>
      </c>
      <c r="C119" s="10" t="s">
        <v>655</v>
      </c>
      <c r="D119" s="11" t="s">
        <v>47</v>
      </c>
      <c r="E119" s="2" t="s">
        <v>38</v>
      </c>
      <c r="F119" s="3" t="s">
        <v>202</v>
      </c>
      <c r="G119" s="3" t="s">
        <v>219</v>
      </c>
      <c r="H119" s="3" t="s">
        <v>220</v>
      </c>
      <c r="I119" s="6" t="s">
        <v>246</v>
      </c>
      <c r="J119" s="3" t="s">
        <v>197</v>
      </c>
      <c r="K119" s="3">
        <v>10</v>
      </c>
      <c r="L119" s="5">
        <v>102510.49245794587</v>
      </c>
      <c r="M119" s="5">
        <f t="shared" si="4"/>
        <v>1025104.9245794588</v>
      </c>
      <c r="N119" s="5">
        <f t="shared" si="5"/>
        <v>1189121.7125121721</v>
      </c>
      <c r="O119" s="3">
        <v>0</v>
      </c>
      <c r="P119" s="14" t="s">
        <v>40</v>
      </c>
      <c r="Q119" s="2" t="s">
        <v>543</v>
      </c>
    </row>
    <row r="120" spans="1:17" ht="18" customHeight="1" x14ac:dyDescent="0.25">
      <c r="A120" s="2" t="s">
        <v>36</v>
      </c>
      <c r="B120" s="4" t="s">
        <v>37</v>
      </c>
      <c r="C120" s="10" t="s">
        <v>656</v>
      </c>
      <c r="D120" s="11" t="s">
        <v>47</v>
      </c>
      <c r="E120" s="2" t="s">
        <v>38</v>
      </c>
      <c r="F120" s="3" t="s">
        <v>202</v>
      </c>
      <c r="G120" s="3" t="s">
        <v>219</v>
      </c>
      <c r="H120" s="3" t="s">
        <v>220</v>
      </c>
      <c r="I120" s="6" t="s">
        <v>247</v>
      </c>
      <c r="J120" s="3" t="s">
        <v>197</v>
      </c>
      <c r="K120" s="3">
        <v>8</v>
      </c>
      <c r="L120" s="5">
        <v>102510.49245794587</v>
      </c>
      <c r="M120" s="5">
        <f t="shared" si="4"/>
        <v>820083.939663567</v>
      </c>
      <c r="N120" s="5">
        <f t="shared" si="5"/>
        <v>951297.37000973767</v>
      </c>
      <c r="O120" s="3">
        <v>0</v>
      </c>
      <c r="P120" s="14" t="s">
        <v>40</v>
      </c>
      <c r="Q120" s="2" t="s">
        <v>543</v>
      </c>
    </row>
    <row r="121" spans="1:17" ht="18" customHeight="1" x14ac:dyDescent="0.25">
      <c r="A121" s="2" t="s">
        <v>36</v>
      </c>
      <c r="B121" s="4" t="s">
        <v>37</v>
      </c>
      <c r="C121" s="10" t="s">
        <v>657</v>
      </c>
      <c r="D121" s="11" t="s">
        <v>47</v>
      </c>
      <c r="E121" s="2" t="s">
        <v>38</v>
      </c>
      <c r="F121" s="3" t="s">
        <v>203</v>
      </c>
      <c r="G121" s="3" t="s">
        <v>221</v>
      </c>
      <c r="H121" s="3" t="s">
        <v>222</v>
      </c>
      <c r="I121" s="6" t="s">
        <v>248</v>
      </c>
      <c r="J121" s="3" t="s">
        <v>197</v>
      </c>
      <c r="K121" s="3">
        <v>2</v>
      </c>
      <c r="L121" s="5">
        <v>387738.59140039189</v>
      </c>
      <c r="M121" s="5">
        <f t="shared" si="4"/>
        <v>775477.18280078378</v>
      </c>
      <c r="N121" s="5">
        <f t="shared" si="5"/>
        <v>899553.53204890911</v>
      </c>
      <c r="O121" s="3">
        <v>0</v>
      </c>
      <c r="P121" s="14" t="s">
        <v>40</v>
      </c>
      <c r="Q121" s="2" t="s">
        <v>543</v>
      </c>
    </row>
    <row r="122" spans="1:17" ht="18" customHeight="1" x14ac:dyDescent="0.25">
      <c r="A122" s="2" t="s">
        <v>36</v>
      </c>
      <c r="B122" s="4" t="s">
        <v>37</v>
      </c>
      <c r="C122" s="10" t="s">
        <v>658</v>
      </c>
      <c r="D122" s="11" t="s">
        <v>47</v>
      </c>
      <c r="E122" s="2" t="s">
        <v>38</v>
      </c>
      <c r="F122" s="3" t="s">
        <v>198</v>
      </c>
      <c r="G122" s="3" t="s">
        <v>212</v>
      </c>
      <c r="H122" s="3" t="s">
        <v>213</v>
      </c>
      <c r="I122" s="6" t="s">
        <v>249</v>
      </c>
      <c r="J122" s="3" t="s">
        <v>197</v>
      </c>
      <c r="K122" s="3">
        <v>2</v>
      </c>
      <c r="L122" s="5">
        <v>421190.93313958013</v>
      </c>
      <c r="M122" s="5">
        <f t="shared" si="4"/>
        <v>842381.86627916025</v>
      </c>
      <c r="N122" s="5">
        <f t="shared" si="5"/>
        <v>977162.96488382586</v>
      </c>
      <c r="O122" s="3">
        <v>0</v>
      </c>
      <c r="P122" s="14" t="s">
        <v>40</v>
      </c>
      <c r="Q122" s="2" t="s">
        <v>543</v>
      </c>
    </row>
    <row r="123" spans="1:17" ht="18" customHeight="1" x14ac:dyDescent="0.25">
      <c r="A123" s="2" t="s">
        <v>36</v>
      </c>
      <c r="B123" s="4" t="s">
        <v>37</v>
      </c>
      <c r="C123" s="10" t="s">
        <v>659</v>
      </c>
      <c r="D123" s="11" t="s">
        <v>47</v>
      </c>
      <c r="E123" s="2" t="s">
        <v>38</v>
      </c>
      <c r="F123" s="3" t="s">
        <v>201</v>
      </c>
      <c r="G123" s="3" t="s">
        <v>218</v>
      </c>
      <c r="H123" s="3" t="s">
        <v>74</v>
      </c>
      <c r="I123" s="6" t="s">
        <v>250</v>
      </c>
      <c r="J123" s="3" t="s">
        <v>197</v>
      </c>
      <c r="K123" s="3">
        <v>4</v>
      </c>
      <c r="L123" s="5">
        <v>170816.29259651972</v>
      </c>
      <c r="M123" s="5">
        <f t="shared" si="4"/>
        <v>683265.17038607888</v>
      </c>
      <c r="N123" s="5">
        <f t="shared" si="5"/>
        <v>792587.59764785145</v>
      </c>
      <c r="O123" s="3">
        <v>0</v>
      </c>
      <c r="P123" s="14" t="s">
        <v>40</v>
      </c>
      <c r="Q123" s="2" t="s">
        <v>543</v>
      </c>
    </row>
    <row r="124" spans="1:17" ht="18" customHeight="1" x14ac:dyDescent="0.25">
      <c r="A124" s="2" t="s">
        <v>36</v>
      </c>
      <c r="B124" s="4" t="s">
        <v>37</v>
      </c>
      <c r="C124" s="10" t="s">
        <v>660</v>
      </c>
      <c r="D124" s="11" t="s">
        <v>47</v>
      </c>
      <c r="E124" s="2" t="s">
        <v>38</v>
      </c>
      <c r="F124" s="3" t="s">
        <v>204</v>
      </c>
      <c r="G124" s="3" t="s">
        <v>223</v>
      </c>
      <c r="H124" s="3" t="s">
        <v>224</v>
      </c>
      <c r="I124" s="6" t="s">
        <v>251</v>
      </c>
      <c r="J124" s="3" t="s">
        <v>197</v>
      </c>
      <c r="K124" s="3">
        <v>20</v>
      </c>
      <c r="L124" s="5">
        <v>28136.821335715504</v>
      </c>
      <c r="M124" s="5">
        <f t="shared" si="4"/>
        <v>562736.42671431007</v>
      </c>
      <c r="N124" s="5">
        <f t="shared" si="5"/>
        <v>652774.25498859969</v>
      </c>
      <c r="O124" s="3">
        <v>0</v>
      </c>
      <c r="P124" s="14" t="s">
        <v>40</v>
      </c>
      <c r="Q124" s="2" t="s">
        <v>543</v>
      </c>
    </row>
    <row r="125" spans="1:17" ht="18" customHeight="1" x14ac:dyDescent="0.25">
      <c r="A125" s="2" t="s">
        <v>36</v>
      </c>
      <c r="B125" s="4" t="s">
        <v>37</v>
      </c>
      <c r="C125" s="10" t="s">
        <v>661</v>
      </c>
      <c r="D125" s="11" t="s">
        <v>47</v>
      </c>
      <c r="E125" s="2" t="s">
        <v>38</v>
      </c>
      <c r="F125" s="3" t="s">
        <v>201</v>
      </c>
      <c r="G125" s="3" t="s">
        <v>218</v>
      </c>
      <c r="H125" s="3" t="s">
        <v>74</v>
      </c>
      <c r="I125" s="6" t="s">
        <v>252</v>
      </c>
      <c r="J125" s="3" t="s">
        <v>197</v>
      </c>
      <c r="K125" s="3">
        <v>10</v>
      </c>
      <c r="L125" s="5">
        <v>50113.090819201112</v>
      </c>
      <c r="M125" s="5">
        <f t="shared" si="4"/>
        <v>501130.90819201112</v>
      </c>
      <c r="N125" s="5">
        <f t="shared" si="5"/>
        <v>581311.85350273282</v>
      </c>
      <c r="O125" s="3">
        <v>0</v>
      </c>
      <c r="P125" s="14" t="s">
        <v>40</v>
      </c>
      <c r="Q125" s="2" t="s">
        <v>543</v>
      </c>
    </row>
    <row r="126" spans="1:17" ht="18" customHeight="1" x14ac:dyDescent="0.25">
      <c r="A126" s="2" t="s">
        <v>36</v>
      </c>
      <c r="B126" s="4" t="s">
        <v>37</v>
      </c>
      <c r="C126" s="10" t="s">
        <v>662</v>
      </c>
      <c r="D126" s="11" t="s">
        <v>47</v>
      </c>
      <c r="E126" s="2" t="s">
        <v>38</v>
      </c>
      <c r="F126" s="3" t="s">
        <v>205</v>
      </c>
      <c r="G126" s="3" t="s">
        <v>225</v>
      </c>
      <c r="H126" s="3" t="s">
        <v>226</v>
      </c>
      <c r="I126" s="6" t="s">
        <v>253</v>
      </c>
      <c r="J126" s="3" t="s">
        <v>197</v>
      </c>
      <c r="K126" s="3">
        <v>1</v>
      </c>
      <c r="L126" s="5">
        <v>483450.66955769109</v>
      </c>
      <c r="M126" s="5">
        <f t="shared" si="4"/>
        <v>483450.66955769109</v>
      </c>
      <c r="N126" s="5">
        <f t="shared" si="5"/>
        <v>560802.7766869216</v>
      </c>
      <c r="O126" s="3">
        <v>0</v>
      </c>
      <c r="P126" s="14" t="s">
        <v>40</v>
      </c>
      <c r="Q126" s="2" t="s">
        <v>543</v>
      </c>
    </row>
    <row r="127" spans="1:17" ht="18" customHeight="1" x14ac:dyDescent="0.25">
      <c r="A127" s="2" t="s">
        <v>36</v>
      </c>
      <c r="B127" s="4" t="s">
        <v>37</v>
      </c>
      <c r="C127" s="10" t="s">
        <v>663</v>
      </c>
      <c r="D127" s="11" t="s">
        <v>47</v>
      </c>
      <c r="E127" s="2" t="s">
        <v>38</v>
      </c>
      <c r="F127" s="3" t="s">
        <v>206</v>
      </c>
      <c r="G127" s="3" t="s">
        <v>227</v>
      </c>
      <c r="H127" s="3" t="s">
        <v>228</v>
      </c>
      <c r="I127" s="6" t="s">
        <v>254</v>
      </c>
      <c r="J127" s="3" t="s">
        <v>197</v>
      </c>
      <c r="K127" s="3">
        <v>20</v>
      </c>
      <c r="L127" s="5">
        <v>23742.657802178066</v>
      </c>
      <c r="M127" s="5">
        <f t="shared" si="4"/>
        <v>474853.15604356129</v>
      </c>
      <c r="N127" s="5">
        <f t="shared" si="5"/>
        <v>550829.66101053101</v>
      </c>
      <c r="O127" s="3">
        <v>0</v>
      </c>
      <c r="P127" s="14" t="s">
        <v>40</v>
      </c>
      <c r="Q127" s="2" t="s">
        <v>543</v>
      </c>
    </row>
    <row r="128" spans="1:17" ht="18" customHeight="1" x14ac:dyDescent="0.25">
      <c r="A128" s="2" t="s">
        <v>36</v>
      </c>
      <c r="B128" s="4" t="s">
        <v>37</v>
      </c>
      <c r="C128" s="10" t="s">
        <v>664</v>
      </c>
      <c r="D128" s="11" t="s">
        <v>47</v>
      </c>
      <c r="E128" s="2" t="s">
        <v>38</v>
      </c>
      <c r="F128" s="3" t="s">
        <v>207</v>
      </c>
      <c r="G128" s="3" t="s">
        <v>229</v>
      </c>
      <c r="H128" s="3" t="s">
        <v>82</v>
      </c>
      <c r="I128" s="6" t="s">
        <v>255</v>
      </c>
      <c r="J128" s="3" t="s">
        <v>197</v>
      </c>
      <c r="K128" s="3">
        <v>4</v>
      </c>
      <c r="L128" s="5">
        <v>94409.094181473614</v>
      </c>
      <c r="M128" s="5">
        <f t="shared" si="4"/>
        <v>377636.37672589446</v>
      </c>
      <c r="N128" s="5">
        <f t="shared" si="5"/>
        <v>438058.19700203754</v>
      </c>
      <c r="O128" s="3">
        <v>0</v>
      </c>
      <c r="P128" s="14" t="s">
        <v>40</v>
      </c>
      <c r="Q128" s="2" t="s">
        <v>543</v>
      </c>
    </row>
    <row r="129" spans="1:17" ht="18" customHeight="1" x14ac:dyDescent="0.25">
      <c r="A129" s="2" t="s">
        <v>36</v>
      </c>
      <c r="B129" s="4" t="s">
        <v>37</v>
      </c>
      <c r="C129" s="10" t="s">
        <v>665</v>
      </c>
      <c r="D129" s="11" t="s">
        <v>47</v>
      </c>
      <c r="E129" s="2" t="s">
        <v>38</v>
      </c>
      <c r="F129" s="3" t="s">
        <v>208</v>
      </c>
      <c r="G129" s="3" t="s">
        <v>230</v>
      </c>
      <c r="H129" s="3" t="s">
        <v>231</v>
      </c>
      <c r="I129" s="6" t="s">
        <v>256</v>
      </c>
      <c r="J129" s="3" t="s">
        <v>197</v>
      </c>
      <c r="K129" s="3">
        <v>20</v>
      </c>
      <c r="L129" s="5">
        <v>18830.57176778945</v>
      </c>
      <c r="M129" s="5">
        <f t="shared" si="4"/>
        <v>376611.43535578903</v>
      </c>
      <c r="N129" s="5">
        <f t="shared" si="5"/>
        <v>436869.26501271524</v>
      </c>
      <c r="O129" s="3">
        <v>0</v>
      </c>
      <c r="P129" s="14" t="s">
        <v>40</v>
      </c>
      <c r="Q129" s="2" t="s">
        <v>543</v>
      </c>
    </row>
    <row r="130" spans="1:17" ht="18" customHeight="1" x14ac:dyDescent="0.25">
      <c r="A130" s="2" t="s">
        <v>36</v>
      </c>
      <c r="B130" s="4" t="s">
        <v>37</v>
      </c>
      <c r="C130" s="10" t="s">
        <v>666</v>
      </c>
      <c r="D130" s="11" t="s">
        <v>47</v>
      </c>
      <c r="E130" s="2" t="s">
        <v>38</v>
      </c>
      <c r="F130" s="3" t="s">
        <v>201</v>
      </c>
      <c r="G130" s="3" t="s">
        <v>218</v>
      </c>
      <c r="H130" s="3" t="s">
        <v>74</v>
      </c>
      <c r="I130" s="6" t="s">
        <v>257</v>
      </c>
      <c r="J130" s="3" t="s">
        <v>197</v>
      </c>
      <c r="K130" s="3">
        <v>10</v>
      </c>
      <c r="L130" s="5">
        <v>33408.727212800739</v>
      </c>
      <c r="M130" s="5">
        <f t="shared" si="4"/>
        <v>334087.27212800737</v>
      </c>
      <c r="N130" s="5">
        <f t="shared" si="5"/>
        <v>387541.23566848855</v>
      </c>
      <c r="O130" s="3">
        <v>0</v>
      </c>
      <c r="P130" s="14" t="s">
        <v>40</v>
      </c>
      <c r="Q130" s="2" t="s">
        <v>543</v>
      </c>
    </row>
    <row r="131" spans="1:17" ht="18" customHeight="1" x14ac:dyDescent="0.25">
      <c r="A131" s="2" t="s">
        <v>36</v>
      </c>
      <c r="B131" s="4" t="s">
        <v>37</v>
      </c>
      <c r="C131" s="10" t="s">
        <v>667</v>
      </c>
      <c r="D131" s="11" t="s">
        <v>47</v>
      </c>
      <c r="E131" s="2" t="s">
        <v>38</v>
      </c>
      <c r="F131" s="3" t="s">
        <v>203</v>
      </c>
      <c r="G131" s="3" t="s">
        <v>221</v>
      </c>
      <c r="H131" s="3" t="s">
        <v>222</v>
      </c>
      <c r="I131" s="6" t="s">
        <v>258</v>
      </c>
      <c r="J131" s="3" t="s">
        <v>197</v>
      </c>
      <c r="K131" s="3">
        <v>2</v>
      </c>
      <c r="L131" s="5">
        <v>143453.62910418175</v>
      </c>
      <c r="M131" s="5">
        <f t="shared" si="4"/>
        <v>286907.25820836349</v>
      </c>
      <c r="N131" s="5">
        <f t="shared" si="5"/>
        <v>332812.41952170164</v>
      </c>
      <c r="O131" s="3">
        <v>0</v>
      </c>
      <c r="P131" s="14" t="s">
        <v>40</v>
      </c>
      <c r="Q131" s="2" t="s">
        <v>543</v>
      </c>
    </row>
    <row r="132" spans="1:17" ht="18" customHeight="1" x14ac:dyDescent="0.25">
      <c r="A132" s="2" t="s">
        <v>36</v>
      </c>
      <c r="B132" s="4" t="s">
        <v>37</v>
      </c>
      <c r="C132" s="10" t="s">
        <v>668</v>
      </c>
      <c r="D132" s="11" t="s">
        <v>47</v>
      </c>
      <c r="E132" s="2" t="s">
        <v>38</v>
      </c>
      <c r="F132" s="3" t="s">
        <v>205</v>
      </c>
      <c r="G132" s="3" t="s">
        <v>225</v>
      </c>
      <c r="H132" s="3" t="s">
        <v>226</v>
      </c>
      <c r="I132" s="6" t="s">
        <v>259</v>
      </c>
      <c r="J132" s="3" t="s">
        <v>197</v>
      </c>
      <c r="K132" s="3">
        <v>2</v>
      </c>
      <c r="L132" s="5">
        <v>131127.07358392351</v>
      </c>
      <c r="M132" s="5">
        <f t="shared" si="4"/>
        <v>262254.14716784703</v>
      </c>
      <c r="N132" s="5">
        <f t="shared" si="5"/>
        <v>304214.81071470253</v>
      </c>
      <c r="O132" s="3">
        <v>0</v>
      </c>
      <c r="P132" s="14" t="s">
        <v>40</v>
      </c>
      <c r="Q132" s="2" t="s">
        <v>543</v>
      </c>
    </row>
    <row r="133" spans="1:17" ht="18" customHeight="1" x14ac:dyDescent="0.25">
      <c r="A133" s="2" t="s">
        <v>36</v>
      </c>
      <c r="B133" s="4" t="s">
        <v>37</v>
      </c>
      <c r="C133" s="10" t="s">
        <v>669</v>
      </c>
      <c r="D133" s="11" t="s">
        <v>47</v>
      </c>
      <c r="E133" s="2" t="s">
        <v>38</v>
      </c>
      <c r="F133" s="3" t="s">
        <v>205</v>
      </c>
      <c r="G133" s="3" t="s">
        <v>225</v>
      </c>
      <c r="H133" s="3" t="s">
        <v>226</v>
      </c>
      <c r="I133" s="6" t="s">
        <v>260</v>
      </c>
      <c r="J133" s="3" t="s">
        <v>197</v>
      </c>
      <c r="K133" s="3">
        <v>2</v>
      </c>
      <c r="L133" s="5">
        <v>125108.26894245289</v>
      </c>
      <c r="M133" s="5">
        <f t="shared" si="4"/>
        <v>250216.53788490579</v>
      </c>
      <c r="N133" s="5">
        <f t="shared" si="5"/>
        <v>290251.1839464907</v>
      </c>
      <c r="O133" s="3">
        <v>0</v>
      </c>
      <c r="P133" s="14" t="s">
        <v>40</v>
      </c>
      <c r="Q133" s="2" t="s">
        <v>543</v>
      </c>
    </row>
    <row r="134" spans="1:17" ht="18" customHeight="1" x14ac:dyDescent="0.25">
      <c r="A134" s="2" t="s">
        <v>36</v>
      </c>
      <c r="B134" s="4" t="s">
        <v>37</v>
      </c>
      <c r="C134" s="10" t="s">
        <v>670</v>
      </c>
      <c r="D134" s="11" t="s">
        <v>47</v>
      </c>
      <c r="E134" s="2" t="s">
        <v>38</v>
      </c>
      <c r="F134" s="3" t="s">
        <v>201</v>
      </c>
      <c r="G134" s="3" t="s">
        <v>218</v>
      </c>
      <c r="H134" s="3" t="s">
        <v>74</v>
      </c>
      <c r="I134" s="6" t="s">
        <v>261</v>
      </c>
      <c r="J134" s="3" t="s">
        <v>197</v>
      </c>
      <c r="K134" s="3">
        <v>12</v>
      </c>
      <c r="L134" s="5">
        <v>19566.566900577978</v>
      </c>
      <c r="M134" s="5">
        <f t="shared" si="4"/>
        <v>234798.80280693574</v>
      </c>
      <c r="N134" s="5">
        <f t="shared" si="5"/>
        <v>272366.61125604546</v>
      </c>
      <c r="O134" s="3">
        <v>0</v>
      </c>
      <c r="P134" s="14" t="s">
        <v>40</v>
      </c>
      <c r="Q134" s="2" t="s">
        <v>543</v>
      </c>
    </row>
    <row r="135" spans="1:17" ht="18" customHeight="1" x14ac:dyDescent="0.25">
      <c r="A135" s="2" t="s">
        <v>36</v>
      </c>
      <c r="B135" s="4" t="s">
        <v>37</v>
      </c>
      <c r="C135" s="10" t="s">
        <v>671</v>
      </c>
      <c r="D135" s="11" t="s">
        <v>47</v>
      </c>
      <c r="E135" s="2" t="s">
        <v>38</v>
      </c>
      <c r="F135" s="3" t="s">
        <v>206</v>
      </c>
      <c r="G135" s="3" t="s">
        <v>227</v>
      </c>
      <c r="H135" s="3" t="s">
        <v>228</v>
      </c>
      <c r="I135" s="6" t="s">
        <v>262</v>
      </c>
      <c r="J135" s="3" t="s">
        <v>197</v>
      </c>
      <c r="K135" s="3">
        <v>8</v>
      </c>
      <c r="L135" s="5">
        <v>26528.535675177609</v>
      </c>
      <c r="M135" s="5">
        <f t="shared" si="4"/>
        <v>212228.28540142087</v>
      </c>
      <c r="N135" s="5">
        <f t="shared" si="5"/>
        <v>246184.81106564819</v>
      </c>
      <c r="O135" s="3">
        <v>0</v>
      </c>
      <c r="P135" s="14" t="s">
        <v>40</v>
      </c>
      <c r="Q135" s="2" t="s">
        <v>543</v>
      </c>
    </row>
    <row r="136" spans="1:17" ht="18" customHeight="1" x14ac:dyDescent="0.25">
      <c r="A136" s="2" t="s">
        <v>36</v>
      </c>
      <c r="B136" s="4" t="s">
        <v>37</v>
      </c>
      <c r="C136" s="10" t="s">
        <v>672</v>
      </c>
      <c r="D136" s="11" t="s">
        <v>47</v>
      </c>
      <c r="E136" s="2" t="s">
        <v>38</v>
      </c>
      <c r="F136" s="3" t="s">
        <v>304</v>
      </c>
      <c r="G136" s="3" t="s">
        <v>305</v>
      </c>
      <c r="H136" s="3" t="s">
        <v>74</v>
      </c>
      <c r="I136" s="6" t="s">
        <v>263</v>
      </c>
      <c r="J136" s="3" t="s">
        <v>197</v>
      </c>
      <c r="K136" s="3">
        <v>8</v>
      </c>
      <c r="L136" s="5">
        <v>19599.277795368584</v>
      </c>
      <c r="M136" s="5">
        <f t="shared" si="4"/>
        <v>156794.22236294867</v>
      </c>
      <c r="N136" s="5">
        <f t="shared" si="5"/>
        <v>181881.29794102046</v>
      </c>
      <c r="O136" s="3">
        <v>0</v>
      </c>
      <c r="P136" s="14" t="s">
        <v>40</v>
      </c>
      <c r="Q136" s="2" t="s">
        <v>543</v>
      </c>
    </row>
    <row r="137" spans="1:17" ht="18" customHeight="1" x14ac:dyDescent="0.25">
      <c r="A137" s="2" t="s">
        <v>36</v>
      </c>
      <c r="B137" s="4" t="s">
        <v>37</v>
      </c>
      <c r="C137" s="10" t="s">
        <v>673</v>
      </c>
      <c r="D137" s="11" t="s">
        <v>47</v>
      </c>
      <c r="E137" s="2" t="s">
        <v>38</v>
      </c>
      <c r="F137" s="3" t="s">
        <v>536</v>
      </c>
      <c r="G137" s="3" t="s">
        <v>540</v>
      </c>
      <c r="H137" s="3" t="s">
        <v>74</v>
      </c>
      <c r="I137" s="6" t="s">
        <v>264</v>
      </c>
      <c r="J137" s="3" t="s">
        <v>197</v>
      </c>
      <c r="K137" s="3">
        <v>6</v>
      </c>
      <c r="L137" s="5">
        <v>24723.984645896107</v>
      </c>
      <c r="M137" s="5">
        <f t="shared" si="4"/>
        <v>148343.90787537664</v>
      </c>
      <c r="N137" s="5">
        <f t="shared" si="5"/>
        <v>172078.93313543688</v>
      </c>
      <c r="O137" s="3">
        <v>0</v>
      </c>
      <c r="P137" s="14" t="s">
        <v>40</v>
      </c>
      <c r="Q137" s="2" t="s">
        <v>543</v>
      </c>
    </row>
    <row r="138" spans="1:17" ht="18" customHeight="1" x14ac:dyDescent="0.25">
      <c r="A138" s="2" t="s">
        <v>36</v>
      </c>
      <c r="B138" s="4" t="s">
        <v>37</v>
      </c>
      <c r="C138" s="10" t="s">
        <v>674</v>
      </c>
      <c r="D138" s="11" t="s">
        <v>47</v>
      </c>
      <c r="E138" s="2" t="s">
        <v>38</v>
      </c>
      <c r="F138" s="3" t="s">
        <v>537</v>
      </c>
      <c r="G138" s="3" t="s">
        <v>225</v>
      </c>
      <c r="H138" s="3" t="s">
        <v>226</v>
      </c>
      <c r="I138" s="6" t="s">
        <v>265</v>
      </c>
      <c r="J138" s="3" t="s">
        <v>197</v>
      </c>
      <c r="K138" s="3">
        <v>2</v>
      </c>
      <c r="L138" s="5">
        <v>70977.189879806261</v>
      </c>
      <c r="M138" s="5">
        <f t="shared" si="4"/>
        <v>141954.37975961252</v>
      </c>
      <c r="N138" s="5">
        <f t="shared" si="5"/>
        <v>164667.08052115052</v>
      </c>
      <c r="O138" s="3">
        <v>0</v>
      </c>
      <c r="P138" s="14" t="s">
        <v>40</v>
      </c>
      <c r="Q138" s="2" t="s">
        <v>543</v>
      </c>
    </row>
    <row r="139" spans="1:17" ht="18" customHeight="1" x14ac:dyDescent="0.25">
      <c r="A139" s="2" t="s">
        <v>36</v>
      </c>
      <c r="B139" s="4" t="s">
        <v>37</v>
      </c>
      <c r="C139" s="10" t="s">
        <v>675</v>
      </c>
      <c r="D139" s="11" t="s">
        <v>47</v>
      </c>
      <c r="E139" s="2" t="s">
        <v>38</v>
      </c>
      <c r="F139" s="3" t="s">
        <v>537</v>
      </c>
      <c r="G139" s="3" t="s">
        <v>541</v>
      </c>
      <c r="H139" s="3" t="s">
        <v>74</v>
      </c>
      <c r="I139" s="6" t="s">
        <v>266</v>
      </c>
      <c r="J139" s="3" t="s">
        <v>197</v>
      </c>
      <c r="K139" s="3">
        <v>4</v>
      </c>
      <c r="L139" s="5">
        <v>21654.612351378022</v>
      </c>
      <c r="M139" s="5">
        <f t="shared" si="4"/>
        <v>86618.449405512089</v>
      </c>
      <c r="N139" s="5">
        <f t="shared" si="5"/>
        <v>100477.40131039401</v>
      </c>
      <c r="O139" s="3">
        <v>0</v>
      </c>
      <c r="P139" s="14" t="s">
        <v>40</v>
      </c>
      <c r="Q139" s="2" t="s">
        <v>543</v>
      </c>
    </row>
    <row r="140" spans="1:17" ht="18" customHeight="1" x14ac:dyDescent="0.25">
      <c r="A140" s="2" t="s">
        <v>36</v>
      </c>
      <c r="B140" s="4" t="s">
        <v>37</v>
      </c>
      <c r="C140" s="10" t="s">
        <v>676</v>
      </c>
      <c r="D140" s="11" t="s">
        <v>47</v>
      </c>
      <c r="E140" s="2" t="s">
        <v>38</v>
      </c>
      <c r="F140" s="3" t="s">
        <v>538</v>
      </c>
      <c r="G140" s="3" t="s">
        <v>234</v>
      </c>
      <c r="H140" s="3" t="s">
        <v>235</v>
      </c>
      <c r="I140" s="6" t="s">
        <v>267</v>
      </c>
      <c r="J140" s="3" t="s">
        <v>197</v>
      </c>
      <c r="K140" s="3">
        <v>4</v>
      </c>
      <c r="L140" s="5">
        <v>18530.721898875607</v>
      </c>
      <c r="M140" s="5">
        <f t="shared" si="4"/>
        <v>74122.887595502427</v>
      </c>
      <c r="N140" s="5">
        <f t="shared" si="5"/>
        <v>85982.549610782808</v>
      </c>
      <c r="O140" s="3">
        <v>0</v>
      </c>
      <c r="P140" s="14" t="s">
        <v>40</v>
      </c>
      <c r="Q140" s="2" t="s">
        <v>543</v>
      </c>
    </row>
    <row r="141" spans="1:17" ht="18" customHeight="1" x14ac:dyDescent="0.25">
      <c r="A141" s="2" t="s">
        <v>36</v>
      </c>
      <c r="B141" s="4" t="s">
        <v>37</v>
      </c>
      <c r="C141" s="10" t="s">
        <v>677</v>
      </c>
      <c r="D141" s="11" t="s">
        <v>47</v>
      </c>
      <c r="E141" s="2" t="s">
        <v>38</v>
      </c>
      <c r="F141" s="3" t="s">
        <v>278</v>
      </c>
      <c r="G141" s="3" t="s">
        <v>227</v>
      </c>
      <c r="H141" s="3" t="s">
        <v>236</v>
      </c>
      <c r="I141" s="6" t="s">
        <v>268</v>
      </c>
      <c r="J141" s="3" t="s">
        <v>197</v>
      </c>
      <c r="K141" s="3">
        <v>4</v>
      </c>
      <c r="L141" s="5">
        <v>16758.881764384703</v>
      </c>
      <c r="M141" s="5">
        <f t="shared" si="4"/>
        <v>67035.527057538813</v>
      </c>
      <c r="N141" s="5">
        <f t="shared" si="5"/>
        <v>77761.211386745024</v>
      </c>
      <c r="O141" s="3">
        <v>0</v>
      </c>
      <c r="P141" s="14" t="s">
        <v>40</v>
      </c>
      <c r="Q141" s="2" t="s">
        <v>543</v>
      </c>
    </row>
    <row r="142" spans="1:17" ht="18" customHeight="1" x14ac:dyDescent="0.25">
      <c r="A142" s="2" t="s">
        <v>36</v>
      </c>
      <c r="B142" s="4" t="s">
        <v>37</v>
      </c>
      <c r="C142" s="10" t="s">
        <v>678</v>
      </c>
      <c r="D142" s="11" t="s">
        <v>47</v>
      </c>
      <c r="E142" s="2" t="s">
        <v>38</v>
      </c>
      <c r="F142" s="3" t="s">
        <v>539</v>
      </c>
      <c r="G142" s="3" t="s">
        <v>237</v>
      </c>
      <c r="H142" s="3" t="s">
        <v>220</v>
      </c>
      <c r="I142" s="6" t="s">
        <v>269</v>
      </c>
      <c r="J142" s="3" t="s">
        <v>197</v>
      </c>
      <c r="K142" s="3">
        <v>6</v>
      </c>
      <c r="L142" s="5">
        <v>10303.931859039392</v>
      </c>
      <c r="M142" s="5">
        <f t="shared" si="4"/>
        <v>61823.591154236354</v>
      </c>
      <c r="N142" s="5">
        <f t="shared" si="5"/>
        <v>71715.365738914159</v>
      </c>
      <c r="O142" s="3">
        <v>0</v>
      </c>
      <c r="P142" s="14" t="s">
        <v>40</v>
      </c>
      <c r="Q142" s="2" t="s">
        <v>543</v>
      </c>
    </row>
    <row r="143" spans="1:17" ht="18" customHeight="1" x14ac:dyDescent="0.25">
      <c r="A143" s="2" t="s">
        <v>36</v>
      </c>
      <c r="B143" s="4" t="s">
        <v>37</v>
      </c>
      <c r="C143" s="10" t="s">
        <v>679</v>
      </c>
      <c r="D143" s="11" t="s">
        <v>47</v>
      </c>
      <c r="E143" s="2" t="s">
        <v>38</v>
      </c>
      <c r="F143" s="3" t="s">
        <v>539</v>
      </c>
      <c r="G143" s="3" t="s">
        <v>91</v>
      </c>
      <c r="H143" s="3" t="s">
        <v>70</v>
      </c>
      <c r="I143" s="6" t="s">
        <v>270</v>
      </c>
      <c r="J143" s="3" t="s">
        <v>197</v>
      </c>
      <c r="K143" s="3">
        <v>4</v>
      </c>
      <c r="L143" s="5">
        <v>13498.695916921448</v>
      </c>
      <c r="M143" s="5">
        <f t="shared" si="4"/>
        <v>53994.783667685791</v>
      </c>
      <c r="N143" s="5">
        <f t="shared" si="5"/>
        <v>62633.949054515513</v>
      </c>
      <c r="O143" s="3">
        <v>0</v>
      </c>
      <c r="P143" s="14" t="s">
        <v>40</v>
      </c>
      <c r="Q143" s="2" t="s">
        <v>543</v>
      </c>
    </row>
    <row r="144" spans="1:17" ht="18" customHeight="1" x14ac:dyDescent="0.25">
      <c r="A144" s="2" t="s">
        <v>36</v>
      </c>
      <c r="B144" s="4" t="s">
        <v>37</v>
      </c>
      <c r="C144" s="10" t="s">
        <v>680</v>
      </c>
      <c r="D144" s="11" t="s">
        <v>47</v>
      </c>
      <c r="E144" s="2" t="s">
        <v>38</v>
      </c>
      <c r="F144" s="3" t="s">
        <v>539</v>
      </c>
      <c r="G144" s="3" t="s">
        <v>237</v>
      </c>
      <c r="H144" s="3" t="s">
        <v>220</v>
      </c>
      <c r="I144" s="6" t="s">
        <v>271</v>
      </c>
      <c r="J144" s="3" t="s">
        <v>197</v>
      </c>
      <c r="K144" s="3">
        <v>2</v>
      </c>
      <c r="L144" s="5">
        <v>22199.793931221378</v>
      </c>
      <c r="M144" s="5">
        <f t="shared" si="4"/>
        <v>44399.587862442757</v>
      </c>
      <c r="N144" s="5">
        <f t="shared" si="5"/>
        <v>51503.521920433595</v>
      </c>
      <c r="O144" s="3">
        <v>0</v>
      </c>
      <c r="P144" s="14" t="s">
        <v>40</v>
      </c>
      <c r="Q144" s="2" t="s">
        <v>543</v>
      </c>
    </row>
    <row r="145" spans="1:17" ht="18" customHeight="1" x14ac:dyDescent="0.25">
      <c r="A145" s="2" t="s">
        <v>36</v>
      </c>
      <c r="B145" s="4" t="s">
        <v>37</v>
      </c>
      <c r="C145" s="10" t="s">
        <v>681</v>
      </c>
      <c r="D145" s="11" t="s">
        <v>47</v>
      </c>
      <c r="E145" s="2" t="s">
        <v>38</v>
      </c>
      <c r="F145" s="3" t="s">
        <v>211</v>
      </c>
      <c r="G145" s="3" t="s">
        <v>234</v>
      </c>
      <c r="H145" s="3" t="s">
        <v>235</v>
      </c>
      <c r="I145" s="6" t="s">
        <v>272</v>
      </c>
      <c r="J145" s="3" t="s">
        <v>197</v>
      </c>
      <c r="K145" s="3">
        <v>6</v>
      </c>
      <c r="L145" s="5">
        <v>6683.9261688795214</v>
      </c>
      <c r="M145" s="5">
        <f t="shared" si="4"/>
        <v>40103.557013277124</v>
      </c>
      <c r="N145" s="5">
        <f t="shared" si="5"/>
        <v>46520.126135401464</v>
      </c>
      <c r="O145" s="3">
        <v>0</v>
      </c>
      <c r="P145" s="14" t="s">
        <v>40</v>
      </c>
      <c r="Q145" s="2" t="s">
        <v>543</v>
      </c>
    </row>
    <row r="146" spans="1:17" ht="18" customHeight="1" x14ac:dyDescent="0.25">
      <c r="A146" s="2" t="s">
        <v>36</v>
      </c>
      <c r="B146" s="4" t="s">
        <v>37</v>
      </c>
      <c r="C146" s="10" t="s">
        <v>682</v>
      </c>
      <c r="D146" s="11" t="s">
        <v>47</v>
      </c>
      <c r="E146" s="2" t="s">
        <v>38</v>
      </c>
      <c r="F146" s="3" t="s">
        <v>59</v>
      </c>
      <c r="G146" s="3" t="s">
        <v>89</v>
      </c>
      <c r="H146" s="3" t="s">
        <v>74</v>
      </c>
      <c r="I146" s="6" t="s">
        <v>273</v>
      </c>
      <c r="J146" s="3" t="s">
        <v>197</v>
      </c>
      <c r="K146" s="3">
        <v>8</v>
      </c>
      <c r="L146" s="5">
        <v>2142.5636087843818</v>
      </c>
      <c r="M146" s="5">
        <f t="shared" si="4"/>
        <v>17140.508870275055</v>
      </c>
      <c r="N146" s="5">
        <f t="shared" si="5"/>
        <v>19882.990289519061</v>
      </c>
      <c r="O146" s="3">
        <v>0</v>
      </c>
      <c r="P146" s="14" t="s">
        <v>40</v>
      </c>
      <c r="Q146" s="2" t="s">
        <v>543</v>
      </c>
    </row>
    <row r="147" spans="1:17" ht="18" customHeight="1" x14ac:dyDescent="0.25">
      <c r="A147" s="2" t="s">
        <v>36</v>
      </c>
      <c r="B147" s="4" t="s">
        <v>37</v>
      </c>
      <c r="C147" s="10" t="s">
        <v>683</v>
      </c>
      <c r="D147" s="11" t="s">
        <v>47</v>
      </c>
      <c r="E147" s="2" t="s">
        <v>38</v>
      </c>
      <c r="F147" s="3" t="s">
        <v>59</v>
      </c>
      <c r="G147" s="3" t="s">
        <v>89</v>
      </c>
      <c r="H147" s="3" t="s">
        <v>74</v>
      </c>
      <c r="I147" s="6" t="s">
        <v>274</v>
      </c>
      <c r="J147" s="3" t="s">
        <v>197</v>
      </c>
      <c r="K147" s="3">
        <v>8</v>
      </c>
      <c r="L147" s="5">
        <v>1210.3031072522463</v>
      </c>
      <c r="M147" s="5">
        <f t="shared" si="4"/>
        <v>9682.4248580179701</v>
      </c>
      <c r="N147" s="5">
        <f t="shared" si="5"/>
        <v>11231.612835300844</v>
      </c>
      <c r="O147" s="3">
        <v>0</v>
      </c>
      <c r="P147" s="14" t="s">
        <v>40</v>
      </c>
      <c r="Q147" s="2" t="s">
        <v>543</v>
      </c>
    </row>
    <row r="148" spans="1:17" ht="18" customHeight="1" x14ac:dyDescent="0.25">
      <c r="A148" s="2" t="s">
        <v>36</v>
      </c>
      <c r="B148" s="4" t="s">
        <v>37</v>
      </c>
      <c r="C148" s="10" t="s">
        <v>684</v>
      </c>
      <c r="D148" s="11" t="s">
        <v>47</v>
      </c>
      <c r="E148" s="2" t="s">
        <v>38</v>
      </c>
      <c r="F148" s="3" t="s">
        <v>208</v>
      </c>
      <c r="G148" s="3" t="s">
        <v>230</v>
      </c>
      <c r="H148" s="3" t="s">
        <v>231</v>
      </c>
      <c r="I148" s="6" t="s">
        <v>275</v>
      </c>
      <c r="J148" s="3" t="s">
        <v>197</v>
      </c>
      <c r="K148" s="3">
        <v>2</v>
      </c>
      <c r="L148" s="5">
        <v>2197.0817667687174</v>
      </c>
      <c r="M148" s="5">
        <f t="shared" si="4"/>
        <v>4394.1635335374349</v>
      </c>
      <c r="N148" s="5">
        <f t="shared" si="5"/>
        <v>5097.2296989034239</v>
      </c>
      <c r="O148" s="3">
        <v>0</v>
      </c>
      <c r="P148" s="14" t="s">
        <v>40</v>
      </c>
      <c r="Q148" s="2" t="s">
        <v>543</v>
      </c>
    </row>
    <row r="149" spans="1:17" ht="18" customHeight="1" x14ac:dyDescent="0.25">
      <c r="A149" s="2" t="s">
        <v>36</v>
      </c>
      <c r="B149" s="4" t="s">
        <v>37</v>
      </c>
      <c r="C149" s="10" t="s">
        <v>685</v>
      </c>
      <c r="D149" s="11" t="s">
        <v>47</v>
      </c>
      <c r="E149" s="2" t="s">
        <v>38</v>
      </c>
      <c r="F149" s="3" t="s">
        <v>537</v>
      </c>
      <c r="G149" s="3" t="s">
        <v>541</v>
      </c>
      <c r="H149" s="3" t="s">
        <v>74</v>
      </c>
      <c r="I149" s="6" t="s">
        <v>276</v>
      </c>
      <c r="J149" s="3" t="s">
        <v>197</v>
      </c>
      <c r="K149" s="3">
        <v>20</v>
      </c>
      <c r="L149" s="5">
        <v>40741.419461693855</v>
      </c>
      <c r="M149" s="5">
        <f t="shared" si="4"/>
        <v>814828.38923387707</v>
      </c>
      <c r="N149" s="5">
        <f t="shared" si="5"/>
        <v>945200.93151129736</v>
      </c>
      <c r="O149" s="3">
        <v>0</v>
      </c>
      <c r="P149" s="14" t="s">
        <v>40</v>
      </c>
      <c r="Q149" s="2" t="s">
        <v>543</v>
      </c>
    </row>
    <row r="150" spans="1:17" ht="18" customHeight="1" x14ac:dyDescent="0.25">
      <c r="A150" s="2" t="s">
        <v>36</v>
      </c>
      <c r="B150" s="4" t="s">
        <v>37</v>
      </c>
      <c r="C150" s="10" t="s">
        <v>686</v>
      </c>
      <c r="D150" s="11" t="s">
        <v>47</v>
      </c>
      <c r="E150" s="2" t="s">
        <v>38</v>
      </c>
      <c r="F150" s="3" t="s">
        <v>538</v>
      </c>
      <c r="G150" s="3" t="s">
        <v>216</v>
      </c>
      <c r="H150" s="3" t="s">
        <v>217</v>
      </c>
      <c r="I150" s="6" t="s">
        <v>277</v>
      </c>
      <c r="J150" s="3" t="s">
        <v>197</v>
      </c>
      <c r="K150" s="3">
        <v>5</v>
      </c>
      <c r="L150" s="5">
        <v>60193.498230504716</v>
      </c>
      <c r="M150" s="5">
        <f t="shared" si="4"/>
        <v>300967.49115252355</v>
      </c>
      <c r="N150" s="5">
        <f t="shared" si="5"/>
        <v>349122.28973692731</v>
      </c>
      <c r="O150" s="3">
        <v>0</v>
      </c>
      <c r="P150" s="14" t="s">
        <v>40</v>
      </c>
      <c r="Q150" s="2" t="s">
        <v>543</v>
      </c>
    </row>
    <row r="151" spans="1:17" ht="18" customHeight="1" x14ac:dyDescent="0.25">
      <c r="A151" s="2" t="s">
        <v>36</v>
      </c>
      <c r="B151" s="4" t="s">
        <v>37</v>
      </c>
      <c r="C151" s="10" t="s">
        <v>687</v>
      </c>
      <c r="D151" s="11" t="s">
        <v>47</v>
      </c>
      <c r="E151" s="2" t="s">
        <v>38</v>
      </c>
      <c r="F151" s="3" t="s">
        <v>278</v>
      </c>
      <c r="G151" s="3" t="s">
        <v>279</v>
      </c>
      <c r="H151" s="3" t="s">
        <v>280</v>
      </c>
      <c r="I151" s="3" t="s">
        <v>281</v>
      </c>
      <c r="J151" s="3" t="s">
        <v>197</v>
      </c>
      <c r="K151" s="3">
        <v>540</v>
      </c>
      <c r="L151" s="3">
        <v>121386.48536000001</v>
      </c>
      <c r="M151" s="5">
        <f t="shared" ref="M151:M152" si="6">K151*L151</f>
        <v>65548702.094400004</v>
      </c>
      <c r="N151" s="5">
        <f t="shared" ref="N151:N152" si="7">M151*1.16</f>
        <v>76036494.429503992</v>
      </c>
      <c r="O151" s="3">
        <v>0</v>
      </c>
      <c r="P151" s="14" t="s">
        <v>40</v>
      </c>
      <c r="Q151" s="2" t="s">
        <v>547</v>
      </c>
    </row>
    <row r="152" spans="1:17" ht="18" customHeight="1" x14ac:dyDescent="0.25">
      <c r="A152" s="2" t="s">
        <v>36</v>
      </c>
      <c r="B152" s="4" t="s">
        <v>37</v>
      </c>
      <c r="C152" s="10" t="s">
        <v>688</v>
      </c>
      <c r="D152" s="11" t="s">
        <v>47</v>
      </c>
      <c r="E152" s="2" t="s">
        <v>38</v>
      </c>
      <c r="F152" s="3" t="s">
        <v>278</v>
      </c>
      <c r="G152" s="3" t="s">
        <v>279</v>
      </c>
      <c r="H152" s="3" t="s">
        <v>280</v>
      </c>
      <c r="I152" s="3" t="s">
        <v>282</v>
      </c>
      <c r="J152" s="3" t="s">
        <v>197</v>
      </c>
      <c r="K152" s="3">
        <v>240</v>
      </c>
      <c r="L152" s="3">
        <v>111423.65400000001</v>
      </c>
      <c r="M152" s="5">
        <f t="shared" si="6"/>
        <v>26741676.960000001</v>
      </c>
      <c r="N152" s="5">
        <f t="shared" si="7"/>
        <v>31020345.273599997</v>
      </c>
      <c r="O152" s="3">
        <v>0</v>
      </c>
      <c r="P152" s="14" t="s">
        <v>40</v>
      </c>
      <c r="Q152" s="2" t="s">
        <v>546</v>
      </c>
    </row>
    <row r="153" spans="1:17" ht="18" customHeight="1" x14ac:dyDescent="0.25">
      <c r="A153" s="2" t="s">
        <v>36</v>
      </c>
      <c r="B153" s="4" t="s">
        <v>37</v>
      </c>
      <c r="C153" s="10" t="s">
        <v>689</v>
      </c>
      <c r="D153" s="11" t="s">
        <v>47</v>
      </c>
      <c r="E153" s="2" t="s">
        <v>38</v>
      </c>
      <c r="F153" s="3" t="s">
        <v>539</v>
      </c>
      <c r="G153" s="3" t="s">
        <v>285</v>
      </c>
      <c r="H153" s="3" t="s">
        <v>286</v>
      </c>
      <c r="I153" s="3" t="s">
        <v>291</v>
      </c>
      <c r="J153" s="3" t="s">
        <v>197</v>
      </c>
      <c r="K153" s="3">
        <v>176</v>
      </c>
      <c r="L153" s="3">
        <v>138677.67195207014</v>
      </c>
      <c r="M153" s="5">
        <f t="shared" ref="M153:M158" si="8">K153*L153</f>
        <v>24407270.263564344</v>
      </c>
      <c r="N153" s="5">
        <f t="shared" ref="N153:N158" si="9">M153*1.16</f>
        <v>28312433.505734637</v>
      </c>
      <c r="O153" s="3">
        <v>0</v>
      </c>
      <c r="P153" s="14" t="s">
        <v>40</v>
      </c>
      <c r="Q153" s="2" t="s">
        <v>542</v>
      </c>
    </row>
    <row r="154" spans="1:17" ht="18" customHeight="1" x14ac:dyDescent="0.25">
      <c r="A154" s="2" t="s">
        <v>36</v>
      </c>
      <c r="B154" s="4" t="s">
        <v>37</v>
      </c>
      <c r="C154" s="10" t="s">
        <v>690</v>
      </c>
      <c r="D154" s="11" t="s">
        <v>47</v>
      </c>
      <c r="E154" s="2" t="s">
        <v>38</v>
      </c>
      <c r="F154" s="3" t="s">
        <v>539</v>
      </c>
      <c r="G154" s="3" t="s">
        <v>285</v>
      </c>
      <c r="H154" s="3" t="s">
        <v>286</v>
      </c>
      <c r="I154" s="3" t="s">
        <v>292</v>
      </c>
      <c r="J154" s="3" t="s">
        <v>197</v>
      </c>
      <c r="K154" s="3">
        <v>320</v>
      </c>
      <c r="L154" s="3">
        <v>173347.08994008767</v>
      </c>
      <c r="M154" s="5">
        <f t="shared" si="8"/>
        <v>55471068.780828051</v>
      </c>
      <c r="N154" s="5">
        <f t="shared" si="9"/>
        <v>64346439.785760537</v>
      </c>
      <c r="O154" s="3">
        <v>0</v>
      </c>
      <c r="P154" s="14" t="s">
        <v>40</v>
      </c>
      <c r="Q154" s="2" t="s">
        <v>542</v>
      </c>
    </row>
    <row r="155" spans="1:17" ht="18" customHeight="1" x14ac:dyDescent="0.25">
      <c r="A155" s="2" t="s">
        <v>36</v>
      </c>
      <c r="B155" s="4" t="s">
        <v>37</v>
      </c>
      <c r="C155" s="10" t="s">
        <v>691</v>
      </c>
      <c r="D155" s="11" t="s">
        <v>47</v>
      </c>
      <c r="E155" s="2" t="s">
        <v>38</v>
      </c>
      <c r="F155" s="3" t="s">
        <v>283</v>
      </c>
      <c r="G155" s="3" t="s">
        <v>287</v>
      </c>
      <c r="H155" s="3" t="s">
        <v>288</v>
      </c>
      <c r="I155" s="3" t="s">
        <v>293</v>
      </c>
      <c r="J155" s="3" t="s">
        <v>197</v>
      </c>
      <c r="K155" s="3">
        <v>96</v>
      </c>
      <c r="L155" s="3">
        <v>642365.44272138143</v>
      </c>
      <c r="M155" s="5">
        <f t="shared" si="8"/>
        <v>61667082.501252621</v>
      </c>
      <c r="N155" s="5">
        <f t="shared" si="9"/>
        <v>71533815.70145303</v>
      </c>
      <c r="O155" s="3">
        <v>0</v>
      </c>
      <c r="P155" s="14" t="s">
        <v>40</v>
      </c>
      <c r="Q155" s="2" t="s">
        <v>542</v>
      </c>
    </row>
    <row r="156" spans="1:17" ht="18" customHeight="1" x14ac:dyDescent="0.25">
      <c r="A156" s="2" t="s">
        <v>36</v>
      </c>
      <c r="B156" s="4" t="s">
        <v>37</v>
      </c>
      <c r="C156" s="10" t="s">
        <v>692</v>
      </c>
      <c r="D156" s="11" t="s">
        <v>47</v>
      </c>
      <c r="E156" s="2" t="s">
        <v>38</v>
      </c>
      <c r="F156" s="3" t="s">
        <v>284</v>
      </c>
      <c r="G156" s="3" t="s">
        <v>289</v>
      </c>
      <c r="H156" s="3" t="s">
        <v>290</v>
      </c>
      <c r="I156" s="3" t="s">
        <v>294</v>
      </c>
      <c r="J156" s="3" t="s">
        <v>197</v>
      </c>
      <c r="K156" s="3">
        <v>88</v>
      </c>
      <c r="L156" s="3">
        <v>603771.1849611355</v>
      </c>
      <c r="M156" s="5">
        <f t="shared" si="8"/>
        <v>53131864.276579924</v>
      </c>
      <c r="N156" s="5">
        <f t="shared" si="9"/>
        <v>61632962.560832709</v>
      </c>
      <c r="O156" s="3">
        <v>0</v>
      </c>
      <c r="P156" s="14" t="s">
        <v>40</v>
      </c>
      <c r="Q156" s="2" t="s">
        <v>542</v>
      </c>
    </row>
    <row r="157" spans="1:17" ht="18" customHeight="1" x14ac:dyDescent="0.25">
      <c r="A157" s="2" t="s">
        <v>36</v>
      </c>
      <c r="B157" s="4" t="s">
        <v>37</v>
      </c>
      <c r="C157" s="10" t="s">
        <v>693</v>
      </c>
      <c r="D157" s="11" t="s">
        <v>47</v>
      </c>
      <c r="E157" s="2" t="s">
        <v>38</v>
      </c>
      <c r="F157" s="3" t="s">
        <v>283</v>
      </c>
      <c r="G157" s="3" t="s">
        <v>287</v>
      </c>
      <c r="H157" s="3" t="s">
        <v>288</v>
      </c>
      <c r="I157" s="3" t="s">
        <v>295</v>
      </c>
      <c r="J157" s="3" t="s">
        <v>197</v>
      </c>
      <c r="K157" s="3">
        <v>2</v>
      </c>
      <c r="L157" s="3">
        <v>138677.67195207014</v>
      </c>
      <c r="M157" s="5">
        <f t="shared" si="8"/>
        <v>277355.34390414029</v>
      </c>
      <c r="N157" s="5">
        <f t="shared" si="9"/>
        <v>321732.19892880274</v>
      </c>
      <c r="O157" s="3">
        <v>0</v>
      </c>
      <c r="P157" s="14" t="s">
        <v>40</v>
      </c>
      <c r="Q157" s="2" t="s">
        <v>542</v>
      </c>
    </row>
    <row r="158" spans="1:17" ht="18" customHeight="1" x14ac:dyDescent="0.25">
      <c r="A158" s="2" t="s">
        <v>36</v>
      </c>
      <c r="B158" s="4" t="s">
        <v>37</v>
      </c>
      <c r="C158" s="10" t="s">
        <v>694</v>
      </c>
      <c r="D158" s="11" t="s">
        <v>47</v>
      </c>
      <c r="E158" s="2" t="s">
        <v>38</v>
      </c>
      <c r="F158" s="3" t="s">
        <v>283</v>
      </c>
      <c r="G158" s="3" t="s">
        <v>287</v>
      </c>
      <c r="H158" s="3" t="s">
        <v>288</v>
      </c>
      <c r="I158" s="3" t="s">
        <v>296</v>
      </c>
      <c r="J158" s="3" t="s">
        <v>197</v>
      </c>
      <c r="K158" s="3">
        <v>4</v>
      </c>
      <c r="L158" s="3">
        <v>508920.89046561584</v>
      </c>
      <c r="M158" s="5">
        <f t="shared" si="8"/>
        <v>2035683.5618624634</v>
      </c>
      <c r="N158" s="5">
        <f t="shared" si="9"/>
        <v>2361392.9317604573</v>
      </c>
      <c r="O158" s="3">
        <v>0</v>
      </c>
      <c r="P158" s="14" t="s">
        <v>40</v>
      </c>
      <c r="Q158" s="2" t="s">
        <v>542</v>
      </c>
    </row>
    <row r="159" spans="1:17" ht="18" customHeight="1" x14ac:dyDescent="0.25">
      <c r="A159" s="2" t="s">
        <v>36</v>
      </c>
      <c r="B159" s="4" t="s">
        <v>37</v>
      </c>
      <c r="C159" s="10" t="s">
        <v>695</v>
      </c>
      <c r="D159" s="11" t="s">
        <v>47</v>
      </c>
      <c r="E159" s="2" t="s">
        <v>38</v>
      </c>
      <c r="F159" s="3" t="s">
        <v>297</v>
      </c>
      <c r="G159" s="3" t="s">
        <v>77</v>
      </c>
      <c r="H159" s="3" t="s">
        <v>298</v>
      </c>
      <c r="I159" s="3" t="s">
        <v>356</v>
      </c>
      <c r="J159" s="3" t="s">
        <v>197</v>
      </c>
      <c r="K159" s="3">
        <v>8</v>
      </c>
      <c r="L159" s="3">
        <v>44676.5936</v>
      </c>
      <c r="M159" s="5">
        <f t="shared" ref="M159:M222" si="10">K159*L159</f>
        <v>357412.7488</v>
      </c>
      <c r="N159" s="5">
        <f t="shared" ref="N159:N222" si="11">M159*1.16</f>
        <v>414598.78860799997</v>
      </c>
      <c r="O159" s="3">
        <v>0</v>
      </c>
      <c r="P159" s="14" t="s">
        <v>40</v>
      </c>
      <c r="Q159" s="2" t="s">
        <v>545</v>
      </c>
    </row>
    <row r="160" spans="1:17" ht="18" customHeight="1" x14ac:dyDescent="0.25">
      <c r="A160" s="2" t="s">
        <v>36</v>
      </c>
      <c r="B160" s="4" t="s">
        <v>37</v>
      </c>
      <c r="C160" s="10" t="s">
        <v>696</v>
      </c>
      <c r="D160" s="11" t="s">
        <v>47</v>
      </c>
      <c r="E160" s="2" t="s">
        <v>38</v>
      </c>
      <c r="F160" s="3" t="s">
        <v>297</v>
      </c>
      <c r="G160" s="3" t="s">
        <v>77</v>
      </c>
      <c r="H160" s="3" t="s">
        <v>298</v>
      </c>
      <c r="I160" s="3" t="s">
        <v>357</v>
      </c>
      <c r="J160" s="3" t="s">
        <v>197</v>
      </c>
      <c r="K160" s="3">
        <v>8</v>
      </c>
      <c r="L160" s="3">
        <v>11349073.578699999</v>
      </c>
      <c r="M160" s="5">
        <f t="shared" si="10"/>
        <v>90792588.629599988</v>
      </c>
      <c r="N160" s="5">
        <f t="shared" si="11"/>
        <v>105319402.81033598</v>
      </c>
      <c r="O160" s="3">
        <v>0</v>
      </c>
      <c r="P160" s="14" t="s">
        <v>40</v>
      </c>
      <c r="Q160" s="2" t="s">
        <v>545</v>
      </c>
    </row>
    <row r="161" spans="1:17" ht="18" customHeight="1" x14ac:dyDescent="0.25">
      <c r="A161" s="2" t="s">
        <v>36</v>
      </c>
      <c r="B161" s="4" t="s">
        <v>37</v>
      </c>
      <c r="C161" s="10" t="s">
        <v>697</v>
      </c>
      <c r="D161" s="11" t="s">
        <v>47</v>
      </c>
      <c r="E161" s="2" t="s">
        <v>38</v>
      </c>
      <c r="F161" s="3" t="s">
        <v>297</v>
      </c>
      <c r="G161" s="3" t="s">
        <v>77</v>
      </c>
      <c r="H161" s="3" t="s">
        <v>298</v>
      </c>
      <c r="I161" s="3" t="s">
        <v>358</v>
      </c>
      <c r="J161" s="3" t="s">
        <v>197</v>
      </c>
      <c r="K161" s="3">
        <v>7</v>
      </c>
      <c r="L161" s="3">
        <v>9598251.5286999997</v>
      </c>
      <c r="M161" s="5">
        <f t="shared" si="10"/>
        <v>67187760.700900003</v>
      </c>
      <c r="N161" s="5">
        <f t="shared" si="11"/>
        <v>77937802.413044006</v>
      </c>
      <c r="O161" s="3">
        <v>0</v>
      </c>
      <c r="P161" s="14" t="s">
        <v>40</v>
      </c>
      <c r="Q161" s="2" t="s">
        <v>545</v>
      </c>
    </row>
    <row r="162" spans="1:17" ht="18" customHeight="1" x14ac:dyDescent="0.25">
      <c r="A162" s="2" t="s">
        <v>36</v>
      </c>
      <c r="B162" s="4" t="s">
        <v>37</v>
      </c>
      <c r="C162" s="10" t="s">
        <v>698</v>
      </c>
      <c r="D162" s="11" t="s">
        <v>47</v>
      </c>
      <c r="E162" s="2" t="s">
        <v>38</v>
      </c>
      <c r="F162" s="3" t="s">
        <v>297</v>
      </c>
      <c r="G162" s="3" t="s">
        <v>77</v>
      </c>
      <c r="H162" s="3" t="s">
        <v>298</v>
      </c>
      <c r="I162" s="3" t="s">
        <v>359</v>
      </c>
      <c r="J162" s="3" t="s">
        <v>197</v>
      </c>
      <c r="K162" s="3">
        <v>20</v>
      </c>
      <c r="L162" s="3">
        <v>7029.0830000000005</v>
      </c>
      <c r="M162" s="5">
        <f t="shared" si="10"/>
        <v>140581.66</v>
      </c>
      <c r="N162" s="5">
        <f t="shared" si="11"/>
        <v>163074.72560000001</v>
      </c>
      <c r="O162" s="3">
        <v>0</v>
      </c>
      <c r="P162" s="14" t="s">
        <v>40</v>
      </c>
      <c r="Q162" s="2" t="s">
        <v>545</v>
      </c>
    </row>
    <row r="163" spans="1:17" ht="18" customHeight="1" x14ac:dyDescent="0.25">
      <c r="A163" s="2" t="s">
        <v>36</v>
      </c>
      <c r="B163" s="4" t="s">
        <v>37</v>
      </c>
      <c r="C163" s="10" t="s">
        <v>699</v>
      </c>
      <c r="D163" s="11" t="s">
        <v>47</v>
      </c>
      <c r="E163" s="2" t="s">
        <v>38</v>
      </c>
      <c r="F163" s="3" t="s">
        <v>297</v>
      </c>
      <c r="G163" s="3" t="s">
        <v>77</v>
      </c>
      <c r="H163" s="3" t="s">
        <v>298</v>
      </c>
      <c r="I163" s="3" t="s">
        <v>360</v>
      </c>
      <c r="J163" s="3" t="s">
        <v>197</v>
      </c>
      <c r="K163" s="3">
        <v>8</v>
      </c>
      <c r="L163" s="3">
        <v>119533.10320000001</v>
      </c>
      <c r="M163" s="5">
        <f t="shared" si="10"/>
        <v>956264.8256000001</v>
      </c>
      <c r="N163" s="5">
        <f t="shared" si="11"/>
        <v>1109267.1976960001</v>
      </c>
      <c r="O163" s="3">
        <v>0</v>
      </c>
      <c r="P163" s="14" t="s">
        <v>40</v>
      </c>
      <c r="Q163" s="2" t="s">
        <v>545</v>
      </c>
    </row>
    <row r="164" spans="1:17" ht="18" customHeight="1" x14ac:dyDescent="0.25">
      <c r="A164" s="2" t="s">
        <v>36</v>
      </c>
      <c r="B164" s="4" t="s">
        <v>37</v>
      </c>
      <c r="C164" s="10" t="s">
        <v>700</v>
      </c>
      <c r="D164" s="11" t="s">
        <v>47</v>
      </c>
      <c r="E164" s="2" t="s">
        <v>38</v>
      </c>
      <c r="F164" s="3" t="s">
        <v>299</v>
      </c>
      <c r="G164" s="3" t="s">
        <v>300</v>
      </c>
      <c r="H164" s="3" t="s">
        <v>301</v>
      </c>
      <c r="I164" s="3" t="s">
        <v>361</v>
      </c>
      <c r="J164" s="3" t="s">
        <v>197</v>
      </c>
      <c r="K164" s="3">
        <v>4</v>
      </c>
      <c r="L164" s="3">
        <v>4951666.5384999998</v>
      </c>
      <c r="M164" s="5">
        <f t="shared" si="10"/>
        <v>19806666.153999999</v>
      </c>
      <c r="N164" s="5">
        <f t="shared" si="11"/>
        <v>22975732.738639999</v>
      </c>
      <c r="O164" s="3">
        <v>0</v>
      </c>
      <c r="P164" s="14" t="s">
        <v>40</v>
      </c>
      <c r="Q164" s="2" t="s">
        <v>545</v>
      </c>
    </row>
    <row r="165" spans="1:17" ht="18" customHeight="1" x14ac:dyDescent="0.25">
      <c r="A165" s="2" t="s">
        <v>36</v>
      </c>
      <c r="B165" s="4" t="s">
        <v>37</v>
      </c>
      <c r="C165" s="10" t="s">
        <v>701</v>
      </c>
      <c r="D165" s="11" t="s">
        <v>47</v>
      </c>
      <c r="E165" s="2" t="s">
        <v>38</v>
      </c>
      <c r="F165" s="3" t="s">
        <v>302</v>
      </c>
      <c r="G165" s="3" t="s">
        <v>85</v>
      </c>
      <c r="H165" s="3" t="s">
        <v>303</v>
      </c>
      <c r="I165" s="3" t="s">
        <v>362</v>
      </c>
      <c r="J165" s="3" t="s">
        <v>197</v>
      </c>
      <c r="K165" s="3">
        <v>1</v>
      </c>
      <c r="L165" s="3">
        <v>4934448.5095000006</v>
      </c>
      <c r="M165" s="5">
        <f t="shared" si="10"/>
        <v>4934448.5095000006</v>
      </c>
      <c r="N165" s="5">
        <f t="shared" si="11"/>
        <v>5723960.2710199999</v>
      </c>
      <c r="O165" s="3">
        <v>0</v>
      </c>
      <c r="P165" s="14" t="s">
        <v>40</v>
      </c>
      <c r="Q165" s="2" t="s">
        <v>545</v>
      </c>
    </row>
    <row r="166" spans="1:17" ht="18" customHeight="1" x14ac:dyDescent="0.25">
      <c r="A166" s="2" t="s">
        <v>36</v>
      </c>
      <c r="B166" s="4" t="s">
        <v>37</v>
      </c>
      <c r="C166" s="10" t="s">
        <v>702</v>
      </c>
      <c r="D166" s="11" t="s">
        <v>47</v>
      </c>
      <c r="E166" s="2" t="s">
        <v>38</v>
      </c>
      <c r="F166" s="3" t="s">
        <v>302</v>
      </c>
      <c r="G166" s="3" t="s">
        <v>85</v>
      </c>
      <c r="H166" s="3" t="s">
        <v>303</v>
      </c>
      <c r="I166" s="3" t="s">
        <v>363</v>
      </c>
      <c r="J166" s="3" t="s">
        <v>197</v>
      </c>
      <c r="K166" s="3">
        <v>1</v>
      </c>
      <c r="L166" s="3">
        <v>494537.9056</v>
      </c>
      <c r="M166" s="5">
        <f t="shared" si="10"/>
        <v>494537.9056</v>
      </c>
      <c r="N166" s="5">
        <f t="shared" si="11"/>
        <v>573663.97049599991</v>
      </c>
      <c r="O166" s="3">
        <v>0</v>
      </c>
      <c r="P166" s="14" t="s">
        <v>40</v>
      </c>
      <c r="Q166" s="2" t="s">
        <v>545</v>
      </c>
    </row>
    <row r="167" spans="1:17" ht="18" customHeight="1" x14ac:dyDescent="0.25">
      <c r="A167" s="2" t="s">
        <v>36</v>
      </c>
      <c r="B167" s="4" t="s">
        <v>37</v>
      </c>
      <c r="C167" s="10" t="s">
        <v>703</v>
      </c>
      <c r="D167" s="11" t="s">
        <v>47</v>
      </c>
      <c r="E167" s="2" t="s">
        <v>38</v>
      </c>
      <c r="F167" s="3" t="s">
        <v>304</v>
      </c>
      <c r="G167" s="3" t="s">
        <v>305</v>
      </c>
      <c r="H167" s="3" t="s">
        <v>74</v>
      </c>
      <c r="I167" s="3" t="s">
        <v>364</v>
      </c>
      <c r="J167" s="3" t="s">
        <v>197</v>
      </c>
      <c r="K167" s="3">
        <v>6</v>
      </c>
      <c r="L167" s="3">
        <v>174.11490000000001</v>
      </c>
      <c r="M167" s="5">
        <f t="shared" si="10"/>
        <v>1044.6894</v>
      </c>
      <c r="N167" s="5">
        <f t="shared" si="11"/>
        <v>1211.839704</v>
      </c>
      <c r="O167" s="3">
        <v>0</v>
      </c>
      <c r="P167" s="14" t="s">
        <v>40</v>
      </c>
      <c r="Q167" s="2" t="s">
        <v>545</v>
      </c>
    </row>
    <row r="168" spans="1:17" ht="18" customHeight="1" x14ac:dyDescent="0.25">
      <c r="A168" s="2" t="s">
        <v>36</v>
      </c>
      <c r="B168" s="4" t="s">
        <v>37</v>
      </c>
      <c r="C168" s="10" t="s">
        <v>704</v>
      </c>
      <c r="D168" s="11" t="s">
        <v>47</v>
      </c>
      <c r="E168" s="2" t="s">
        <v>38</v>
      </c>
      <c r="F168" s="3" t="s">
        <v>306</v>
      </c>
      <c r="G168" s="3" t="s">
        <v>307</v>
      </c>
      <c r="H168" s="3" t="s">
        <v>308</v>
      </c>
      <c r="I168" s="3" t="s">
        <v>365</v>
      </c>
      <c r="J168" s="3" t="s">
        <v>197</v>
      </c>
      <c r="K168" s="3">
        <v>4</v>
      </c>
      <c r="L168" s="3">
        <v>3372.6701000000003</v>
      </c>
      <c r="M168" s="5">
        <f t="shared" si="10"/>
        <v>13490.680400000001</v>
      </c>
      <c r="N168" s="5">
        <f t="shared" si="11"/>
        <v>15649.189264000001</v>
      </c>
      <c r="O168" s="3">
        <v>0</v>
      </c>
      <c r="P168" s="14" t="s">
        <v>40</v>
      </c>
      <c r="Q168" s="2" t="s">
        <v>545</v>
      </c>
    </row>
    <row r="169" spans="1:17" ht="18" customHeight="1" x14ac:dyDescent="0.25">
      <c r="A169" s="2" t="s">
        <v>36</v>
      </c>
      <c r="B169" s="4" t="s">
        <v>37</v>
      </c>
      <c r="C169" s="10" t="s">
        <v>705</v>
      </c>
      <c r="D169" s="11" t="s">
        <v>47</v>
      </c>
      <c r="E169" s="2" t="s">
        <v>38</v>
      </c>
      <c r="F169" s="3" t="s">
        <v>539</v>
      </c>
      <c r="G169" s="3" t="s">
        <v>317</v>
      </c>
      <c r="H169" s="3" t="s">
        <v>74</v>
      </c>
      <c r="I169" s="3" t="s">
        <v>366</v>
      </c>
      <c r="J169" s="3" t="s">
        <v>197</v>
      </c>
      <c r="K169" s="3">
        <v>6</v>
      </c>
      <c r="L169" s="3">
        <v>10401.7531</v>
      </c>
      <c r="M169" s="5">
        <f t="shared" si="10"/>
        <v>62410.518599999996</v>
      </c>
      <c r="N169" s="5">
        <f t="shared" si="11"/>
        <v>72396.201575999992</v>
      </c>
      <c r="O169" s="3">
        <v>0</v>
      </c>
      <c r="P169" s="14" t="s">
        <v>40</v>
      </c>
      <c r="Q169" s="2" t="s">
        <v>545</v>
      </c>
    </row>
    <row r="170" spans="1:17" ht="18" customHeight="1" x14ac:dyDescent="0.25">
      <c r="A170" s="2" t="s">
        <v>36</v>
      </c>
      <c r="B170" s="4" t="s">
        <v>37</v>
      </c>
      <c r="C170" s="10" t="s">
        <v>706</v>
      </c>
      <c r="D170" s="11" t="s">
        <v>47</v>
      </c>
      <c r="E170" s="2" t="s">
        <v>38</v>
      </c>
      <c r="F170" s="3" t="s">
        <v>302</v>
      </c>
      <c r="G170" s="3" t="s">
        <v>85</v>
      </c>
      <c r="H170" s="3" t="s">
        <v>303</v>
      </c>
      <c r="I170" s="3" t="s">
        <v>367</v>
      </c>
      <c r="J170" s="3" t="s">
        <v>197</v>
      </c>
      <c r="K170" s="3">
        <v>6</v>
      </c>
      <c r="L170" s="3">
        <v>3353.3240000000001</v>
      </c>
      <c r="M170" s="5">
        <f t="shared" si="10"/>
        <v>20119.944</v>
      </c>
      <c r="N170" s="5">
        <f t="shared" si="11"/>
        <v>23339.135039999997</v>
      </c>
      <c r="O170" s="3">
        <v>0</v>
      </c>
      <c r="P170" s="14" t="s">
        <v>40</v>
      </c>
      <c r="Q170" s="2" t="s">
        <v>545</v>
      </c>
    </row>
    <row r="171" spans="1:17" ht="18" customHeight="1" x14ac:dyDescent="0.25">
      <c r="A171" s="2" t="s">
        <v>36</v>
      </c>
      <c r="B171" s="4" t="s">
        <v>37</v>
      </c>
      <c r="C171" s="10" t="s">
        <v>707</v>
      </c>
      <c r="D171" s="11" t="s">
        <v>47</v>
      </c>
      <c r="E171" s="2" t="s">
        <v>38</v>
      </c>
      <c r="F171" s="3" t="s">
        <v>302</v>
      </c>
      <c r="G171" s="3" t="s">
        <v>85</v>
      </c>
      <c r="H171" s="3" t="s">
        <v>303</v>
      </c>
      <c r="I171" s="3" t="s">
        <v>368</v>
      </c>
      <c r="J171" s="3" t="s">
        <v>197</v>
      </c>
      <c r="K171" s="3">
        <v>12</v>
      </c>
      <c r="L171" s="3">
        <v>4204.5523999999996</v>
      </c>
      <c r="M171" s="5">
        <f t="shared" si="10"/>
        <v>50454.628799999991</v>
      </c>
      <c r="N171" s="5">
        <f t="shared" si="11"/>
        <v>58527.369407999984</v>
      </c>
      <c r="O171" s="3">
        <v>0</v>
      </c>
      <c r="P171" s="14" t="s">
        <v>40</v>
      </c>
      <c r="Q171" s="2" t="s">
        <v>545</v>
      </c>
    </row>
    <row r="172" spans="1:17" ht="18" customHeight="1" x14ac:dyDescent="0.25">
      <c r="A172" s="2" t="s">
        <v>36</v>
      </c>
      <c r="B172" s="4" t="s">
        <v>37</v>
      </c>
      <c r="C172" s="10" t="s">
        <v>708</v>
      </c>
      <c r="D172" s="11" t="s">
        <v>47</v>
      </c>
      <c r="E172" s="2" t="s">
        <v>38</v>
      </c>
      <c r="F172" s="3" t="s">
        <v>302</v>
      </c>
      <c r="G172" s="3" t="s">
        <v>85</v>
      </c>
      <c r="H172" s="3" t="s">
        <v>303</v>
      </c>
      <c r="I172" s="3" t="s">
        <v>369</v>
      </c>
      <c r="J172" s="3" t="s">
        <v>197</v>
      </c>
      <c r="K172" s="3">
        <v>12</v>
      </c>
      <c r="L172" s="3">
        <v>9395.7559000000001</v>
      </c>
      <c r="M172" s="5">
        <f t="shared" si="10"/>
        <v>112749.0708</v>
      </c>
      <c r="N172" s="5">
        <f t="shared" si="11"/>
        <v>130788.92212799999</v>
      </c>
      <c r="O172" s="3">
        <v>0</v>
      </c>
      <c r="P172" s="14" t="s">
        <v>40</v>
      </c>
      <c r="Q172" s="2" t="s">
        <v>545</v>
      </c>
    </row>
    <row r="173" spans="1:17" ht="18" customHeight="1" x14ac:dyDescent="0.25">
      <c r="A173" s="2" t="s">
        <v>36</v>
      </c>
      <c r="B173" s="4" t="s">
        <v>37</v>
      </c>
      <c r="C173" s="10" t="s">
        <v>709</v>
      </c>
      <c r="D173" s="11" t="s">
        <v>47</v>
      </c>
      <c r="E173" s="2" t="s">
        <v>38</v>
      </c>
      <c r="F173" s="3" t="s">
        <v>302</v>
      </c>
      <c r="G173" s="3" t="s">
        <v>85</v>
      </c>
      <c r="H173" s="3" t="s">
        <v>303</v>
      </c>
      <c r="I173" s="3" t="s">
        <v>370</v>
      </c>
      <c r="J173" s="3" t="s">
        <v>197</v>
      </c>
      <c r="K173" s="3">
        <v>6</v>
      </c>
      <c r="L173" s="3">
        <v>6938.8011999999999</v>
      </c>
      <c r="M173" s="5">
        <f t="shared" si="10"/>
        <v>41632.807199999996</v>
      </c>
      <c r="N173" s="5">
        <f t="shared" si="11"/>
        <v>48294.056351999992</v>
      </c>
      <c r="O173" s="3">
        <v>0</v>
      </c>
      <c r="P173" s="14" t="s">
        <v>40</v>
      </c>
      <c r="Q173" s="2" t="s">
        <v>545</v>
      </c>
    </row>
    <row r="174" spans="1:17" ht="18" customHeight="1" x14ac:dyDescent="0.25">
      <c r="A174" s="2" t="s">
        <v>36</v>
      </c>
      <c r="B174" s="4" t="s">
        <v>37</v>
      </c>
      <c r="C174" s="10" t="s">
        <v>710</v>
      </c>
      <c r="D174" s="11" t="s">
        <v>47</v>
      </c>
      <c r="E174" s="2" t="s">
        <v>38</v>
      </c>
      <c r="F174" s="3" t="s">
        <v>309</v>
      </c>
      <c r="G174" s="3" t="s">
        <v>310</v>
      </c>
      <c r="H174" s="3" t="s">
        <v>311</v>
      </c>
      <c r="I174" s="3" t="s">
        <v>371</v>
      </c>
      <c r="J174" s="3" t="s">
        <v>197</v>
      </c>
      <c r="K174" s="3">
        <v>6</v>
      </c>
      <c r="L174" s="3">
        <v>72780.028200000001</v>
      </c>
      <c r="M174" s="5">
        <f t="shared" si="10"/>
        <v>436680.1692</v>
      </c>
      <c r="N174" s="5">
        <f t="shared" si="11"/>
        <v>506548.99627199996</v>
      </c>
      <c r="O174" s="3">
        <v>0</v>
      </c>
      <c r="P174" s="14" t="s">
        <v>40</v>
      </c>
      <c r="Q174" s="2" t="s">
        <v>545</v>
      </c>
    </row>
    <row r="175" spans="1:17" ht="18" customHeight="1" x14ac:dyDescent="0.25">
      <c r="A175" s="2" t="s">
        <v>36</v>
      </c>
      <c r="B175" s="4" t="s">
        <v>37</v>
      </c>
      <c r="C175" s="10" t="s">
        <v>711</v>
      </c>
      <c r="D175" s="11" t="s">
        <v>47</v>
      </c>
      <c r="E175" s="2" t="s">
        <v>38</v>
      </c>
      <c r="F175" s="3" t="s">
        <v>312</v>
      </c>
      <c r="G175" s="3" t="s">
        <v>94</v>
      </c>
      <c r="H175" s="3" t="s">
        <v>313</v>
      </c>
      <c r="I175" s="3" t="s">
        <v>372</v>
      </c>
      <c r="J175" s="3" t="s">
        <v>197</v>
      </c>
      <c r="K175" s="3">
        <v>6</v>
      </c>
      <c r="L175" s="3">
        <v>263726.03519999998</v>
      </c>
      <c r="M175" s="5">
        <f t="shared" si="10"/>
        <v>1582356.2111999998</v>
      </c>
      <c r="N175" s="5">
        <f t="shared" si="11"/>
        <v>1835533.2049919995</v>
      </c>
      <c r="O175" s="3">
        <v>0</v>
      </c>
      <c r="P175" s="14" t="s">
        <v>40</v>
      </c>
      <c r="Q175" s="2" t="s">
        <v>545</v>
      </c>
    </row>
    <row r="176" spans="1:17" ht="18" customHeight="1" x14ac:dyDescent="0.25">
      <c r="A176" s="2" t="s">
        <v>36</v>
      </c>
      <c r="B176" s="4" t="s">
        <v>37</v>
      </c>
      <c r="C176" s="10" t="s">
        <v>712</v>
      </c>
      <c r="D176" s="11" t="s">
        <v>47</v>
      </c>
      <c r="E176" s="2" t="s">
        <v>38</v>
      </c>
      <c r="F176" s="3" t="s">
        <v>312</v>
      </c>
      <c r="G176" s="3" t="s">
        <v>94</v>
      </c>
      <c r="H176" s="3" t="s">
        <v>313</v>
      </c>
      <c r="I176" s="3" t="s">
        <v>373</v>
      </c>
      <c r="J176" s="3" t="s">
        <v>197</v>
      </c>
      <c r="K176" s="3">
        <v>12</v>
      </c>
      <c r="L176" s="3">
        <v>85425.928899999999</v>
      </c>
      <c r="M176" s="5">
        <f t="shared" si="10"/>
        <v>1025111.1468</v>
      </c>
      <c r="N176" s="5">
        <f t="shared" si="11"/>
        <v>1189128.9302879998</v>
      </c>
      <c r="O176" s="3">
        <v>0</v>
      </c>
      <c r="P176" s="14" t="s">
        <v>40</v>
      </c>
      <c r="Q176" s="2" t="s">
        <v>545</v>
      </c>
    </row>
    <row r="177" spans="1:17" ht="18" customHeight="1" x14ac:dyDescent="0.25">
      <c r="A177" s="2" t="s">
        <v>36</v>
      </c>
      <c r="B177" s="4" t="s">
        <v>37</v>
      </c>
      <c r="C177" s="10" t="s">
        <v>713</v>
      </c>
      <c r="D177" s="11" t="s">
        <v>47</v>
      </c>
      <c r="E177" s="2" t="s">
        <v>38</v>
      </c>
      <c r="F177" s="3" t="s">
        <v>302</v>
      </c>
      <c r="G177" s="3" t="s">
        <v>85</v>
      </c>
      <c r="H177" s="3" t="s">
        <v>303</v>
      </c>
      <c r="I177" s="3" t="s">
        <v>374</v>
      </c>
      <c r="J177" s="3" t="s">
        <v>197</v>
      </c>
      <c r="K177" s="3">
        <v>4</v>
      </c>
      <c r="L177" s="3">
        <v>260018.03269999998</v>
      </c>
      <c r="M177" s="5">
        <f t="shared" si="10"/>
        <v>1040072.1307999999</v>
      </c>
      <c r="N177" s="5">
        <f t="shared" si="11"/>
        <v>1206483.6717279998</v>
      </c>
      <c r="O177" s="3">
        <v>0</v>
      </c>
      <c r="P177" s="14" t="s">
        <v>40</v>
      </c>
      <c r="Q177" s="2" t="s">
        <v>545</v>
      </c>
    </row>
    <row r="178" spans="1:17" ht="18" customHeight="1" x14ac:dyDescent="0.25">
      <c r="A178" s="2" t="s">
        <v>36</v>
      </c>
      <c r="B178" s="4" t="s">
        <v>37</v>
      </c>
      <c r="C178" s="10" t="s">
        <v>714</v>
      </c>
      <c r="D178" s="11" t="s">
        <v>47</v>
      </c>
      <c r="E178" s="2" t="s">
        <v>38</v>
      </c>
      <c r="F178" s="3" t="s">
        <v>302</v>
      </c>
      <c r="G178" s="3" t="s">
        <v>85</v>
      </c>
      <c r="H178" s="3" t="s">
        <v>303</v>
      </c>
      <c r="I178" s="3" t="s">
        <v>375</v>
      </c>
      <c r="J178" s="3" t="s">
        <v>197</v>
      </c>
      <c r="K178" s="3">
        <v>24</v>
      </c>
      <c r="L178" s="3">
        <v>44612.106600000006</v>
      </c>
      <c r="M178" s="5">
        <f t="shared" si="10"/>
        <v>1070690.5584000002</v>
      </c>
      <c r="N178" s="5">
        <f t="shared" si="11"/>
        <v>1242001.0477440001</v>
      </c>
      <c r="O178" s="3">
        <v>0</v>
      </c>
      <c r="P178" s="14" t="s">
        <v>40</v>
      </c>
      <c r="Q178" s="2" t="s">
        <v>545</v>
      </c>
    </row>
    <row r="179" spans="1:17" ht="18" customHeight="1" x14ac:dyDescent="0.25">
      <c r="A179" s="2" t="s">
        <v>36</v>
      </c>
      <c r="B179" s="4" t="s">
        <v>37</v>
      </c>
      <c r="C179" s="10" t="s">
        <v>715</v>
      </c>
      <c r="D179" s="11" t="s">
        <v>47</v>
      </c>
      <c r="E179" s="2" t="s">
        <v>38</v>
      </c>
      <c r="F179" s="3" t="s">
        <v>314</v>
      </c>
      <c r="G179" s="3" t="s">
        <v>315</v>
      </c>
      <c r="H179" s="3" t="s">
        <v>316</v>
      </c>
      <c r="I179" s="3" t="s">
        <v>376</v>
      </c>
      <c r="J179" s="3" t="s">
        <v>197</v>
      </c>
      <c r="K179" s="3">
        <v>22</v>
      </c>
      <c r="L179" s="3">
        <v>2708.4540000000002</v>
      </c>
      <c r="M179" s="5">
        <f t="shared" si="10"/>
        <v>59585.988000000005</v>
      </c>
      <c r="N179" s="5">
        <f t="shared" si="11"/>
        <v>69119.746079999997</v>
      </c>
      <c r="O179" s="3">
        <v>0</v>
      </c>
      <c r="P179" s="14" t="s">
        <v>40</v>
      </c>
      <c r="Q179" s="2" t="s">
        <v>545</v>
      </c>
    </row>
    <row r="180" spans="1:17" ht="18" customHeight="1" x14ac:dyDescent="0.25">
      <c r="A180" s="2" t="s">
        <v>36</v>
      </c>
      <c r="B180" s="4" t="s">
        <v>37</v>
      </c>
      <c r="C180" s="10" t="s">
        <v>716</v>
      </c>
      <c r="D180" s="11" t="s">
        <v>47</v>
      </c>
      <c r="E180" s="2" t="s">
        <v>38</v>
      </c>
      <c r="F180" s="3" t="s">
        <v>314</v>
      </c>
      <c r="G180" s="3" t="s">
        <v>315</v>
      </c>
      <c r="H180" s="3" t="s">
        <v>316</v>
      </c>
      <c r="I180" s="3" t="s">
        <v>377</v>
      </c>
      <c r="J180" s="3" t="s">
        <v>197</v>
      </c>
      <c r="K180" s="3">
        <v>62</v>
      </c>
      <c r="L180" s="3">
        <v>896.36929999999995</v>
      </c>
      <c r="M180" s="5">
        <f t="shared" si="10"/>
        <v>55574.8966</v>
      </c>
      <c r="N180" s="5">
        <f t="shared" si="11"/>
        <v>64466.880055999995</v>
      </c>
      <c r="O180" s="3">
        <v>0</v>
      </c>
      <c r="P180" s="14" t="s">
        <v>40</v>
      </c>
      <c r="Q180" s="2" t="s">
        <v>545</v>
      </c>
    </row>
    <row r="181" spans="1:17" ht="18" customHeight="1" x14ac:dyDescent="0.25">
      <c r="A181" s="2" t="s">
        <v>36</v>
      </c>
      <c r="B181" s="4" t="s">
        <v>37</v>
      </c>
      <c r="C181" s="10" t="s">
        <v>717</v>
      </c>
      <c r="D181" s="11" t="s">
        <v>47</v>
      </c>
      <c r="E181" s="2" t="s">
        <v>38</v>
      </c>
      <c r="F181" s="3" t="s">
        <v>539</v>
      </c>
      <c r="G181" s="3" t="s">
        <v>317</v>
      </c>
      <c r="H181" s="3" t="s">
        <v>74</v>
      </c>
      <c r="I181" s="3" t="s">
        <v>378</v>
      </c>
      <c r="J181" s="3" t="s">
        <v>197</v>
      </c>
      <c r="K181" s="3">
        <v>1</v>
      </c>
      <c r="L181" s="3">
        <v>6255.2389999999996</v>
      </c>
      <c r="M181" s="5">
        <f t="shared" si="10"/>
        <v>6255.2389999999996</v>
      </c>
      <c r="N181" s="5">
        <f t="shared" si="11"/>
        <v>7256.0772399999987</v>
      </c>
      <c r="O181" s="3">
        <v>0</v>
      </c>
      <c r="P181" s="14" t="s">
        <v>40</v>
      </c>
      <c r="Q181" s="2" t="s">
        <v>545</v>
      </c>
    </row>
    <row r="182" spans="1:17" ht="18" customHeight="1" x14ac:dyDescent="0.25">
      <c r="A182" s="2" t="s">
        <v>36</v>
      </c>
      <c r="B182" s="4" t="s">
        <v>37</v>
      </c>
      <c r="C182" s="10" t="s">
        <v>718</v>
      </c>
      <c r="D182" s="11" t="s">
        <v>47</v>
      </c>
      <c r="E182" s="2" t="s">
        <v>38</v>
      </c>
      <c r="F182" s="3" t="s">
        <v>539</v>
      </c>
      <c r="G182" s="3" t="s">
        <v>317</v>
      </c>
      <c r="H182" s="3" t="s">
        <v>74</v>
      </c>
      <c r="I182" s="3" t="s">
        <v>379</v>
      </c>
      <c r="J182" s="3" t="s">
        <v>197</v>
      </c>
      <c r="K182" s="3">
        <v>1</v>
      </c>
      <c r="L182" s="3">
        <v>2882.5688999999998</v>
      </c>
      <c r="M182" s="5">
        <f t="shared" si="10"/>
        <v>2882.5688999999998</v>
      </c>
      <c r="N182" s="5">
        <f t="shared" si="11"/>
        <v>3343.7799239999995</v>
      </c>
      <c r="O182" s="3">
        <v>0</v>
      </c>
      <c r="P182" s="14" t="s">
        <v>40</v>
      </c>
      <c r="Q182" s="2" t="s">
        <v>545</v>
      </c>
    </row>
    <row r="183" spans="1:17" ht="18" customHeight="1" x14ac:dyDescent="0.25">
      <c r="A183" s="2" t="s">
        <v>36</v>
      </c>
      <c r="B183" s="4" t="s">
        <v>37</v>
      </c>
      <c r="C183" s="10" t="s">
        <v>719</v>
      </c>
      <c r="D183" s="11" t="s">
        <v>47</v>
      </c>
      <c r="E183" s="2" t="s">
        <v>38</v>
      </c>
      <c r="F183" s="3" t="s">
        <v>302</v>
      </c>
      <c r="G183" s="3" t="s">
        <v>85</v>
      </c>
      <c r="H183" s="3" t="s">
        <v>303</v>
      </c>
      <c r="I183" s="3" t="s">
        <v>380</v>
      </c>
      <c r="J183" s="3" t="s">
        <v>197</v>
      </c>
      <c r="K183" s="3">
        <v>1</v>
      </c>
      <c r="L183" s="3">
        <v>10317.92</v>
      </c>
      <c r="M183" s="5">
        <f t="shared" si="10"/>
        <v>10317.92</v>
      </c>
      <c r="N183" s="5">
        <f t="shared" si="11"/>
        <v>11968.787199999999</v>
      </c>
      <c r="O183" s="3">
        <v>0</v>
      </c>
      <c r="P183" s="14" t="s">
        <v>40</v>
      </c>
      <c r="Q183" s="2" t="s">
        <v>545</v>
      </c>
    </row>
    <row r="184" spans="1:17" ht="18" customHeight="1" x14ac:dyDescent="0.25">
      <c r="A184" s="2" t="s">
        <v>36</v>
      </c>
      <c r="B184" s="4" t="s">
        <v>37</v>
      </c>
      <c r="C184" s="10" t="s">
        <v>720</v>
      </c>
      <c r="D184" s="11" t="s">
        <v>47</v>
      </c>
      <c r="E184" s="2" t="s">
        <v>38</v>
      </c>
      <c r="F184" s="3" t="s">
        <v>302</v>
      </c>
      <c r="G184" s="3" t="s">
        <v>85</v>
      </c>
      <c r="H184" s="3" t="s">
        <v>303</v>
      </c>
      <c r="I184" s="3" t="s">
        <v>381</v>
      </c>
      <c r="J184" s="3" t="s">
        <v>197</v>
      </c>
      <c r="K184" s="3">
        <v>74</v>
      </c>
      <c r="L184" s="3">
        <v>6345.5208000000002</v>
      </c>
      <c r="M184" s="5">
        <f t="shared" si="10"/>
        <v>469568.5392</v>
      </c>
      <c r="N184" s="5">
        <f t="shared" si="11"/>
        <v>544699.50547199999</v>
      </c>
      <c r="O184" s="3">
        <v>0</v>
      </c>
      <c r="P184" s="14" t="s">
        <v>40</v>
      </c>
      <c r="Q184" s="2" t="s">
        <v>545</v>
      </c>
    </row>
    <row r="185" spans="1:17" ht="18" customHeight="1" x14ac:dyDescent="0.25">
      <c r="A185" s="2" t="s">
        <v>36</v>
      </c>
      <c r="B185" s="4" t="s">
        <v>37</v>
      </c>
      <c r="C185" s="10" t="s">
        <v>721</v>
      </c>
      <c r="D185" s="11" t="s">
        <v>47</v>
      </c>
      <c r="E185" s="2" t="s">
        <v>38</v>
      </c>
      <c r="F185" s="3" t="s">
        <v>302</v>
      </c>
      <c r="G185" s="3" t="s">
        <v>85</v>
      </c>
      <c r="H185" s="3" t="s">
        <v>303</v>
      </c>
      <c r="I185" s="3" t="s">
        <v>382</v>
      </c>
      <c r="J185" s="3" t="s">
        <v>197</v>
      </c>
      <c r="K185" s="3">
        <v>2</v>
      </c>
      <c r="L185" s="3">
        <v>15096.4067</v>
      </c>
      <c r="M185" s="5">
        <f t="shared" si="10"/>
        <v>30192.813399999999</v>
      </c>
      <c r="N185" s="5">
        <f t="shared" si="11"/>
        <v>35023.663543999995</v>
      </c>
      <c r="O185" s="3">
        <v>0</v>
      </c>
      <c r="P185" s="14" t="s">
        <v>40</v>
      </c>
      <c r="Q185" s="2" t="s">
        <v>545</v>
      </c>
    </row>
    <row r="186" spans="1:17" ht="18" customHeight="1" x14ac:dyDescent="0.25">
      <c r="A186" s="2" t="s">
        <v>36</v>
      </c>
      <c r="B186" s="4" t="s">
        <v>37</v>
      </c>
      <c r="C186" s="10" t="s">
        <v>722</v>
      </c>
      <c r="D186" s="11" t="s">
        <v>47</v>
      </c>
      <c r="E186" s="2" t="s">
        <v>38</v>
      </c>
      <c r="F186" s="3" t="s">
        <v>302</v>
      </c>
      <c r="G186" s="3" t="s">
        <v>85</v>
      </c>
      <c r="H186" s="3" t="s">
        <v>303</v>
      </c>
      <c r="I186" s="3" t="s">
        <v>383</v>
      </c>
      <c r="J186" s="3" t="s">
        <v>197</v>
      </c>
      <c r="K186" s="3">
        <v>2</v>
      </c>
      <c r="L186" s="3">
        <v>47733.277399999999</v>
      </c>
      <c r="M186" s="5">
        <f t="shared" si="10"/>
        <v>95466.554799999998</v>
      </c>
      <c r="N186" s="5">
        <f t="shared" si="11"/>
        <v>110741.203568</v>
      </c>
      <c r="O186" s="3">
        <v>0</v>
      </c>
      <c r="P186" s="14" t="s">
        <v>40</v>
      </c>
      <c r="Q186" s="2" t="s">
        <v>545</v>
      </c>
    </row>
    <row r="187" spans="1:17" ht="18" customHeight="1" x14ac:dyDescent="0.25">
      <c r="A187" s="2" t="s">
        <v>36</v>
      </c>
      <c r="B187" s="4" t="s">
        <v>37</v>
      </c>
      <c r="C187" s="10" t="s">
        <v>723</v>
      </c>
      <c r="D187" s="11" t="s">
        <v>47</v>
      </c>
      <c r="E187" s="2" t="s">
        <v>38</v>
      </c>
      <c r="F187" s="3" t="s">
        <v>302</v>
      </c>
      <c r="G187" s="3" t="s">
        <v>85</v>
      </c>
      <c r="H187" s="3" t="s">
        <v>303</v>
      </c>
      <c r="I187" s="3" t="s">
        <v>384</v>
      </c>
      <c r="J187" s="3" t="s">
        <v>197</v>
      </c>
      <c r="K187" s="3">
        <v>2</v>
      </c>
      <c r="L187" s="3">
        <v>74617.907699999996</v>
      </c>
      <c r="M187" s="5">
        <f t="shared" si="10"/>
        <v>149235.81539999999</v>
      </c>
      <c r="N187" s="5">
        <f t="shared" si="11"/>
        <v>173113.54586399999</v>
      </c>
      <c r="O187" s="3">
        <v>0</v>
      </c>
      <c r="P187" s="14" t="s">
        <v>40</v>
      </c>
      <c r="Q187" s="2" t="s">
        <v>545</v>
      </c>
    </row>
    <row r="188" spans="1:17" ht="18" customHeight="1" x14ac:dyDescent="0.25">
      <c r="A188" s="2" t="s">
        <v>36</v>
      </c>
      <c r="B188" s="4" t="s">
        <v>37</v>
      </c>
      <c r="C188" s="10" t="s">
        <v>724</v>
      </c>
      <c r="D188" s="11" t="s">
        <v>47</v>
      </c>
      <c r="E188" s="2" t="s">
        <v>38</v>
      </c>
      <c r="F188" s="3" t="s">
        <v>309</v>
      </c>
      <c r="G188" s="3" t="s">
        <v>310</v>
      </c>
      <c r="H188" s="3" t="s">
        <v>311</v>
      </c>
      <c r="I188" s="3" t="s">
        <v>385</v>
      </c>
      <c r="J188" s="3" t="s">
        <v>197</v>
      </c>
      <c r="K188" s="3">
        <v>1</v>
      </c>
      <c r="L188" s="3">
        <v>2347.3268000000003</v>
      </c>
      <c r="M188" s="5">
        <f t="shared" si="10"/>
        <v>2347.3268000000003</v>
      </c>
      <c r="N188" s="5">
        <f t="shared" si="11"/>
        <v>2722.8990880000001</v>
      </c>
      <c r="O188" s="3">
        <v>0</v>
      </c>
      <c r="P188" s="14" t="s">
        <v>40</v>
      </c>
      <c r="Q188" s="2" t="s">
        <v>545</v>
      </c>
    </row>
    <row r="189" spans="1:17" ht="18" customHeight="1" x14ac:dyDescent="0.25">
      <c r="A189" s="2" t="s">
        <v>36</v>
      </c>
      <c r="B189" s="4" t="s">
        <v>37</v>
      </c>
      <c r="C189" s="10" t="s">
        <v>725</v>
      </c>
      <c r="D189" s="11" t="s">
        <v>47</v>
      </c>
      <c r="E189" s="2" t="s">
        <v>38</v>
      </c>
      <c r="F189" s="3" t="s">
        <v>312</v>
      </c>
      <c r="G189" s="3" t="s">
        <v>94</v>
      </c>
      <c r="H189" s="3" t="s">
        <v>313</v>
      </c>
      <c r="I189" s="3" t="s">
        <v>386</v>
      </c>
      <c r="J189" s="3" t="s">
        <v>197</v>
      </c>
      <c r="K189" s="3">
        <v>1</v>
      </c>
      <c r="L189" s="3">
        <v>9505.3837999999996</v>
      </c>
      <c r="M189" s="5">
        <f t="shared" si="10"/>
        <v>9505.3837999999996</v>
      </c>
      <c r="N189" s="5">
        <f t="shared" si="11"/>
        <v>11026.245207999998</v>
      </c>
      <c r="O189" s="3">
        <v>0</v>
      </c>
      <c r="P189" s="14" t="s">
        <v>40</v>
      </c>
      <c r="Q189" s="2" t="s">
        <v>545</v>
      </c>
    </row>
    <row r="190" spans="1:17" ht="18" customHeight="1" x14ac:dyDescent="0.25">
      <c r="A190" s="2" t="s">
        <v>36</v>
      </c>
      <c r="B190" s="4" t="s">
        <v>37</v>
      </c>
      <c r="C190" s="10" t="s">
        <v>726</v>
      </c>
      <c r="D190" s="11" t="s">
        <v>47</v>
      </c>
      <c r="E190" s="2" t="s">
        <v>38</v>
      </c>
      <c r="F190" s="3" t="s">
        <v>318</v>
      </c>
      <c r="G190" s="3" t="s">
        <v>319</v>
      </c>
      <c r="H190" s="3" t="s">
        <v>100</v>
      </c>
      <c r="I190" s="3" t="s">
        <v>387</v>
      </c>
      <c r="J190" s="3" t="s">
        <v>197</v>
      </c>
      <c r="K190" s="3">
        <v>12</v>
      </c>
      <c r="L190" s="3">
        <v>72270.580900000001</v>
      </c>
      <c r="M190" s="5">
        <f t="shared" si="10"/>
        <v>867246.97080000001</v>
      </c>
      <c r="N190" s="5">
        <f t="shared" si="11"/>
        <v>1006006.486128</v>
      </c>
      <c r="O190" s="3">
        <v>0</v>
      </c>
      <c r="P190" s="14" t="s">
        <v>40</v>
      </c>
      <c r="Q190" s="2" t="s">
        <v>545</v>
      </c>
    </row>
    <row r="191" spans="1:17" ht="18" customHeight="1" x14ac:dyDescent="0.25">
      <c r="A191" s="2" t="s">
        <v>36</v>
      </c>
      <c r="B191" s="4" t="s">
        <v>37</v>
      </c>
      <c r="C191" s="10" t="s">
        <v>727</v>
      </c>
      <c r="D191" s="11" t="s">
        <v>47</v>
      </c>
      <c r="E191" s="2" t="s">
        <v>38</v>
      </c>
      <c r="F191" s="3" t="s">
        <v>318</v>
      </c>
      <c r="G191" s="3" t="s">
        <v>319</v>
      </c>
      <c r="H191" s="3" t="s">
        <v>100</v>
      </c>
      <c r="I191" s="3" t="s">
        <v>388</v>
      </c>
      <c r="J191" s="3" t="s">
        <v>197</v>
      </c>
      <c r="K191" s="3">
        <v>7</v>
      </c>
      <c r="L191" s="3">
        <v>135822.51939999999</v>
      </c>
      <c r="M191" s="5">
        <f t="shared" si="10"/>
        <v>950757.63579999993</v>
      </c>
      <c r="N191" s="5">
        <f t="shared" si="11"/>
        <v>1102878.8575279999</v>
      </c>
      <c r="O191" s="3">
        <v>0</v>
      </c>
      <c r="P191" s="14" t="s">
        <v>40</v>
      </c>
      <c r="Q191" s="2" t="s">
        <v>545</v>
      </c>
    </row>
    <row r="192" spans="1:17" ht="18" customHeight="1" x14ac:dyDescent="0.25">
      <c r="A192" s="2" t="s">
        <v>36</v>
      </c>
      <c r="B192" s="4" t="s">
        <v>37</v>
      </c>
      <c r="C192" s="10" t="s">
        <v>728</v>
      </c>
      <c r="D192" s="11" t="s">
        <v>47</v>
      </c>
      <c r="E192" s="2" t="s">
        <v>38</v>
      </c>
      <c r="F192" s="3" t="s">
        <v>318</v>
      </c>
      <c r="G192" s="3" t="s">
        <v>319</v>
      </c>
      <c r="H192" s="3" t="s">
        <v>100</v>
      </c>
      <c r="I192" s="3" t="s">
        <v>389</v>
      </c>
      <c r="J192" s="3" t="s">
        <v>197</v>
      </c>
      <c r="K192" s="3">
        <v>4</v>
      </c>
      <c r="L192" s="3">
        <v>242664.58100000001</v>
      </c>
      <c r="M192" s="5">
        <f t="shared" si="10"/>
        <v>970658.32400000002</v>
      </c>
      <c r="N192" s="5">
        <f t="shared" si="11"/>
        <v>1125963.6558399999</v>
      </c>
      <c r="O192" s="3">
        <v>0</v>
      </c>
      <c r="P192" s="14" t="s">
        <v>40</v>
      </c>
      <c r="Q192" s="2" t="s">
        <v>545</v>
      </c>
    </row>
    <row r="193" spans="1:17" ht="18" customHeight="1" x14ac:dyDescent="0.25">
      <c r="A193" s="2" t="s">
        <v>36</v>
      </c>
      <c r="B193" s="4" t="s">
        <v>37</v>
      </c>
      <c r="C193" s="10" t="s">
        <v>729</v>
      </c>
      <c r="D193" s="11" t="s">
        <v>47</v>
      </c>
      <c r="E193" s="2" t="s">
        <v>38</v>
      </c>
      <c r="F193" s="3" t="s">
        <v>318</v>
      </c>
      <c r="G193" s="3" t="s">
        <v>319</v>
      </c>
      <c r="H193" s="3" t="s">
        <v>100</v>
      </c>
      <c r="I193" s="3" t="s">
        <v>390</v>
      </c>
      <c r="J193" s="3" t="s">
        <v>197</v>
      </c>
      <c r="K193" s="3">
        <v>8</v>
      </c>
      <c r="L193" s="3">
        <v>171741.77840000001</v>
      </c>
      <c r="M193" s="5">
        <f t="shared" si="10"/>
        <v>1373934.2272000001</v>
      </c>
      <c r="N193" s="5">
        <f t="shared" si="11"/>
        <v>1593763.703552</v>
      </c>
      <c r="O193" s="3">
        <v>0</v>
      </c>
      <c r="P193" s="14" t="s">
        <v>40</v>
      </c>
      <c r="Q193" s="2" t="s">
        <v>545</v>
      </c>
    </row>
    <row r="194" spans="1:17" ht="18" customHeight="1" x14ac:dyDescent="0.25">
      <c r="A194" s="2" t="s">
        <v>36</v>
      </c>
      <c r="B194" s="4" t="s">
        <v>37</v>
      </c>
      <c r="C194" s="10" t="s">
        <v>730</v>
      </c>
      <c r="D194" s="11" t="s">
        <v>47</v>
      </c>
      <c r="E194" s="2" t="s">
        <v>38</v>
      </c>
      <c r="F194" s="3" t="s">
        <v>318</v>
      </c>
      <c r="G194" s="3" t="s">
        <v>319</v>
      </c>
      <c r="H194" s="3" t="s">
        <v>100</v>
      </c>
      <c r="I194" s="3" t="s">
        <v>391</v>
      </c>
      <c r="J194" s="3" t="s">
        <v>197</v>
      </c>
      <c r="K194" s="3">
        <v>4</v>
      </c>
      <c r="L194" s="3">
        <v>38227.893600000003</v>
      </c>
      <c r="M194" s="5">
        <f t="shared" si="10"/>
        <v>152911.57440000001</v>
      </c>
      <c r="N194" s="5">
        <f t="shared" si="11"/>
        <v>177377.42630399999</v>
      </c>
      <c r="O194" s="3">
        <v>0</v>
      </c>
      <c r="P194" s="14" t="s">
        <v>40</v>
      </c>
      <c r="Q194" s="2" t="s">
        <v>545</v>
      </c>
    </row>
    <row r="195" spans="1:17" ht="18" customHeight="1" x14ac:dyDescent="0.25">
      <c r="A195" s="2" t="s">
        <v>36</v>
      </c>
      <c r="B195" s="4" t="s">
        <v>37</v>
      </c>
      <c r="C195" s="10" t="s">
        <v>731</v>
      </c>
      <c r="D195" s="11" t="s">
        <v>47</v>
      </c>
      <c r="E195" s="2" t="s">
        <v>38</v>
      </c>
      <c r="F195" s="3" t="s">
        <v>320</v>
      </c>
      <c r="G195" s="3" t="s">
        <v>234</v>
      </c>
      <c r="H195" s="3" t="s">
        <v>321</v>
      </c>
      <c r="I195" s="3" t="s">
        <v>392</v>
      </c>
      <c r="J195" s="3" t="s">
        <v>197</v>
      </c>
      <c r="K195" s="3">
        <v>128</v>
      </c>
      <c r="L195" s="3">
        <v>10782.2264</v>
      </c>
      <c r="M195" s="5">
        <f t="shared" si="10"/>
        <v>1380124.9791999999</v>
      </c>
      <c r="N195" s="5">
        <f t="shared" si="11"/>
        <v>1600944.9758719997</v>
      </c>
      <c r="O195" s="3">
        <v>0</v>
      </c>
      <c r="P195" s="14" t="s">
        <v>40</v>
      </c>
      <c r="Q195" s="2" t="s">
        <v>545</v>
      </c>
    </row>
    <row r="196" spans="1:17" ht="18" customHeight="1" x14ac:dyDescent="0.25">
      <c r="A196" s="2" t="s">
        <v>36</v>
      </c>
      <c r="B196" s="4" t="s">
        <v>37</v>
      </c>
      <c r="C196" s="10" t="s">
        <v>732</v>
      </c>
      <c r="D196" s="11" t="s">
        <v>47</v>
      </c>
      <c r="E196" s="2" t="s">
        <v>38</v>
      </c>
      <c r="F196" s="3" t="s">
        <v>302</v>
      </c>
      <c r="G196" s="3" t="s">
        <v>85</v>
      </c>
      <c r="H196" s="3" t="s">
        <v>303</v>
      </c>
      <c r="I196" s="3" t="s">
        <v>393</v>
      </c>
      <c r="J196" s="3" t="s">
        <v>197</v>
      </c>
      <c r="K196" s="3">
        <v>4</v>
      </c>
      <c r="L196" s="3">
        <v>3386102.7420999999</v>
      </c>
      <c r="M196" s="5">
        <f t="shared" si="10"/>
        <v>13544410.9684</v>
      </c>
      <c r="N196" s="5">
        <f t="shared" si="11"/>
        <v>15711516.723343998</v>
      </c>
      <c r="O196" s="3">
        <v>0</v>
      </c>
      <c r="P196" s="14" t="s">
        <v>40</v>
      </c>
      <c r="Q196" s="2" t="s">
        <v>545</v>
      </c>
    </row>
    <row r="197" spans="1:17" ht="18" customHeight="1" x14ac:dyDescent="0.25">
      <c r="A197" s="2" t="s">
        <v>36</v>
      </c>
      <c r="B197" s="4" t="s">
        <v>37</v>
      </c>
      <c r="C197" s="10" t="s">
        <v>733</v>
      </c>
      <c r="D197" s="11" t="s">
        <v>47</v>
      </c>
      <c r="E197" s="2" t="s">
        <v>38</v>
      </c>
      <c r="F197" s="3" t="s">
        <v>318</v>
      </c>
      <c r="G197" s="3" t="s">
        <v>319</v>
      </c>
      <c r="H197" s="3" t="s">
        <v>100</v>
      </c>
      <c r="I197" s="3" t="s">
        <v>394</v>
      </c>
      <c r="J197" s="3" t="s">
        <v>197</v>
      </c>
      <c r="K197" s="3">
        <v>8</v>
      </c>
      <c r="L197" s="3">
        <v>7029.0830000000005</v>
      </c>
      <c r="M197" s="5">
        <f t="shared" si="10"/>
        <v>56232.664000000004</v>
      </c>
      <c r="N197" s="5">
        <f t="shared" si="11"/>
        <v>65229.890240000001</v>
      </c>
      <c r="O197" s="3">
        <v>0</v>
      </c>
      <c r="P197" s="14" t="s">
        <v>40</v>
      </c>
      <c r="Q197" s="2" t="s">
        <v>545</v>
      </c>
    </row>
    <row r="198" spans="1:17" ht="18" customHeight="1" x14ac:dyDescent="0.25">
      <c r="A198" s="2" t="s">
        <v>36</v>
      </c>
      <c r="B198" s="4" t="s">
        <v>37</v>
      </c>
      <c r="C198" s="10" t="s">
        <v>734</v>
      </c>
      <c r="D198" s="11" t="s">
        <v>47</v>
      </c>
      <c r="E198" s="2" t="s">
        <v>38</v>
      </c>
      <c r="F198" s="3" t="s">
        <v>318</v>
      </c>
      <c r="G198" s="3" t="s">
        <v>319</v>
      </c>
      <c r="H198" s="3" t="s">
        <v>100</v>
      </c>
      <c r="I198" s="3" t="s">
        <v>395</v>
      </c>
      <c r="J198" s="3" t="s">
        <v>197</v>
      </c>
      <c r="K198" s="3">
        <v>4</v>
      </c>
      <c r="L198" s="3">
        <v>67911.259699999995</v>
      </c>
      <c r="M198" s="5">
        <f t="shared" si="10"/>
        <v>271645.03879999998</v>
      </c>
      <c r="N198" s="5">
        <f t="shared" si="11"/>
        <v>315108.24500799994</v>
      </c>
      <c r="O198" s="3">
        <v>0</v>
      </c>
      <c r="P198" s="14" t="s">
        <v>40</v>
      </c>
      <c r="Q198" s="2" t="s">
        <v>545</v>
      </c>
    </row>
    <row r="199" spans="1:17" ht="18" customHeight="1" x14ac:dyDescent="0.25">
      <c r="A199" s="2" t="s">
        <v>36</v>
      </c>
      <c r="B199" s="4" t="s">
        <v>37</v>
      </c>
      <c r="C199" s="10" t="s">
        <v>735</v>
      </c>
      <c r="D199" s="11" t="s">
        <v>47</v>
      </c>
      <c r="E199" s="2" t="s">
        <v>38</v>
      </c>
      <c r="F199" s="3" t="s">
        <v>55</v>
      </c>
      <c r="G199" s="3" t="s">
        <v>83</v>
      </c>
      <c r="H199" s="3" t="s">
        <v>74</v>
      </c>
      <c r="I199" s="3" t="s">
        <v>396</v>
      </c>
      <c r="J199" s="3" t="s">
        <v>197</v>
      </c>
      <c r="K199" s="3">
        <v>4</v>
      </c>
      <c r="L199" s="3">
        <v>720635.77630000003</v>
      </c>
      <c r="M199" s="5">
        <f t="shared" si="10"/>
        <v>2882543.1052000001</v>
      </c>
      <c r="N199" s="5">
        <f t="shared" si="11"/>
        <v>3343750.0020320001</v>
      </c>
      <c r="O199" s="3">
        <v>0</v>
      </c>
      <c r="P199" s="14" t="s">
        <v>40</v>
      </c>
      <c r="Q199" s="2" t="s">
        <v>545</v>
      </c>
    </row>
    <row r="200" spans="1:17" ht="18" customHeight="1" x14ac:dyDescent="0.25">
      <c r="A200" s="2" t="s">
        <v>36</v>
      </c>
      <c r="B200" s="4" t="s">
        <v>37</v>
      </c>
      <c r="C200" s="10" t="s">
        <v>736</v>
      </c>
      <c r="D200" s="11" t="s">
        <v>47</v>
      </c>
      <c r="E200" s="2" t="s">
        <v>38</v>
      </c>
      <c r="F200" s="3" t="s">
        <v>318</v>
      </c>
      <c r="G200" s="3" t="s">
        <v>319</v>
      </c>
      <c r="H200" s="3" t="s">
        <v>100</v>
      </c>
      <c r="I200" s="3" t="s">
        <v>397</v>
      </c>
      <c r="J200" s="3" t="s">
        <v>197</v>
      </c>
      <c r="K200" s="3">
        <v>4</v>
      </c>
      <c r="L200" s="3">
        <v>169136.5036</v>
      </c>
      <c r="M200" s="5">
        <f t="shared" si="10"/>
        <v>676546.01439999999</v>
      </c>
      <c r="N200" s="5">
        <f t="shared" si="11"/>
        <v>784793.37670399994</v>
      </c>
      <c r="O200" s="3">
        <v>0</v>
      </c>
      <c r="P200" s="14" t="s">
        <v>40</v>
      </c>
      <c r="Q200" s="2" t="s">
        <v>545</v>
      </c>
    </row>
    <row r="201" spans="1:17" ht="18" customHeight="1" x14ac:dyDescent="0.25">
      <c r="A201" s="2" t="s">
        <v>36</v>
      </c>
      <c r="B201" s="4" t="s">
        <v>37</v>
      </c>
      <c r="C201" s="10" t="s">
        <v>737</v>
      </c>
      <c r="D201" s="11" t="s">
        <v>47</v>
      </c>
      <c r="E201" s="2" t="s">
        <v>38</v>
      </c>
      <c r="F201" s="3" t="s">
        <v>322</v>
      </c>
      <c r="G201" s="3" t="s">
        <v>323</v>
      </c>
      <c r="H201" s="3" t="s">
        <v>324</v>
      </c>
      <c r="I201" s="3" t="s">
        <v>398</v>
      </c>
      <c r="J201" s="3" t="s">
        <v>197</v>
      </c>
      <c r="K201" s="3">
        <v>4</v>
      </c>
      <c r="L201" s="3">
        <v>42451.792099999999</v>
      </c>
      <c r="M201" s="5">
        <f t="shared" si="10"/>
        <v>169807.1684</v>
      </c>
      <c r="N201" s="5">
        <f t="shared" si="11"/>
        <v>196976.31534399997</v>
      </c>
      <c r="O201" s="3">
        <v>0</v>
      </c>
      <c r="P201" s="14" t="s">
        <v>40</v>
      </c>
      <c r="Q201" s="2" t="s">
        <v>545</v>
      </c>
    </row>
    <row r="202" spans="1:17" ht="18" customHeight="1" x14ac:dyDescent="0.25">
      <c r="A202" s="2" t="s">
        <v>36</v>
      </c>
      <c r="B202" s="4" t="s">
        <v>37</v>
      </c>
      <c r="C202" s="10" t="s">
        <v>738</v>
      </c>
      <c r="D202" s="11" t="s">
        <v>47</v>
      </c>
      <c r="E202" s="2" t="s">
        <v>38</v>
      </c>
      <c r="F202" s="3" t="s">
        <v>209</v>
      </c>
      <c r="G202" s="3" t="s">
        <v>232</v>
      </c>
      <c r="H202" s="3" t="s">
        <v>74</v>
      </c>
      <c r="I202" s="3" t="s">
        <v>399</v>
      </c>
      <c r="J202" s="3" t="s">
        <v>197</v>
      </c>
      <c r="K202" s="3">
        <v>10</v>
      </c>
      <c r="L202" s="3">
        <v>2179.6606000000002</v>
      </c>
      <c r="M202" s="5">
        <f t="shared" si="10"/>
        <v>21796.606</v>
      </c>
      <c r="N202" s="5">
        <f t="shared" si="11"/>
        <v>25284.062959999999</v>
      </c>
      <c r="O202" s="3">
        <v>0</v>
      </c>
      <c r="P202" s="14" t="s">
        <v>40</v>
      </c>
      <c r="Q202" s="2" t="s">
        <v>545</v>
      </c>
    </row>
    <row r="203" spans="1:17" ht="18" customHeight="1" x14ac:dyDescent="0.25">
      <c r="A203" s="2" t="s">
        <v>36</v>
      </c>
      <c r="B203" s="4" t="s">
        <v>37</v>
      </c>
      <c r="C203" s="10" t="s">
        <v>739</v>
      </c>
      <c r="D203" s="11" t="s">
        <v>47</v>
      </c>
      <c r="E203" s="2" t="s">
        <v>38</v>
      </c>
      <c r="F203" s="3" t="s">
        <v>209</v>
      </c>
      <c r="G203" s="3" t="s">
        <v>232</v>
      </c>
      <c r="H203" s="3" t="s">
        <v>74</v>
      </c>
      <c r="I203" s="3" t="s">
        <v>399</v>
      </c>
      <c r="J203" s="3" t="s">
        <v>197</v>
      </c>
      <c r="K203" s="3">
        <v>12</v>
      </c>
      <c r="L203" s="3">
        <v>10356.6122</v>
      </c>
      <c r="M203" s="5">
        <f t="shared" si="10"/>
        <v>124279.34639999999</v>
      </c>
      <c r="N203" s="5">
        <f t="shared" si="11"/>
        <v>144164.04182399999</v>
      </c>
      <c r="O203" s="3">
        <v>0</v>
      </c>
      <c r="P203" s="14" t="s">
        <v>40</v>
      </c>
      <c r="Q203" s="2" t="s">
        <v>545</v>
      </c>
    </row>
    <row r="204" spans="1:17" ht="18" customHeight="1" x14ac:dyDescent="0.25">
      <c r="A204" s="2" t="s">
        <v>36</v>
      </c>
      <c r="B204" s="4" t="s">
        <v>37</v>
      </c>
      <c r="C204" s="10" t="s">
        <v>740</v>
      </c>
      <c r="D204" s="11" t="s">
        <v>47</v>
      </c>
      <c r="E204" s="2" t="s">
        <v>38</v>
      </c>
      <c r="F204" s="3" t="s">
        <v>209</v>
      </c>
      <c r="G204" s="3" t="s">
        <v>232</v>
      </c>
      <c r="H204" s="3" t="s">
        <v>74</v>
      </c>
      <c r="I204" s="3" t="s">
        <v>400</v>
      </c>
      <c r="J204" s="3" t="s">
        <v>197</v>
      </c>
      <c r="K204" s="3">
        <v>6</v>
      </c>
      <c r="L204" s="3">
        <v>1579.9315000000001</v>
      </c>
      <c r="M204" s="5">
        <f t="shared" si="10"/>
        <v>9479.5889999999999</v>
      </c>
      <c r="N204" s="5">
        <f t="shared" si="11"/>
        <v>10996.32324</v>
      </c>
      <c r="O204" s="3">
        <v>0</v>
      </c>
      <c r="P204" s="14" t="s">
        <v>40</v>
      </c>
      <c r="Q204" s="2" t="s">
        <v>545</v>
      </c>
    </row>
    <row r="205" spans="1:17" ht="18" customHeight="1" x14ac:dyDescent="0.25">
      <c r="A205" s="2" t="s">
        <v>36</v>
      </c>
      <c r="B205" s="4" t="s">
        <v>37</v>
      </c>
      <c r="C205" s="10" t="s">
        <v>741</v>
      </c>
      <c r="D205" s="11" t="s">
        <v>47</v>
      </c>
      <c r="E205" s="2" t="s">
        <v>38</v>
      </c>
      <c r="F205" s="3" t="s">
        <v>304</v>
      </c>
      <c r="G205" s="3" t="s">
        <v>305</v>
      </c>
      <c r="H205" s="3" t="s">
        <v>74</v>
      </c>
      <c r="I205" s="3" t="s">
        <v>401</v>
      </c>
      <c r="J205" s="3" t="s">
        <v>197</v>
      </c>
      <c r="K205" s="3">
        <v>2</v>
      </c>
      <c r="L205" s="3">
        <v>1863.6743000000001</v>
      </c>
      <c r="M205" s="5">
        <f t="shared" si="10"/>
        <v>3727.3486000000003</v>
      </c>
      <c r="N205" s="5">
        <f t="shared" si="11"/>
        <v>4323.7243760000001</v>
      </c>
      <c r="O205" s="3">
        <v>0</v>
      </c>
      <c r="P205" s="14" t="s">
        <v>40</v>
      </c>
      <c r="Q205" s="2" t="s">
        <v>545</v>
      </c>
    </row>
    <row r="206" spans="1:17" ht="18" customHeight="1" x14ac:dyDescent="0.25">
      <c r="A206" s="2" t="s">
        <v>36</v>
      </c>
      <c r="B206" s="4" t="s">
        <v>37</v>
      </c>
      <c r="C206" s="10" t="s">
        <v>742</v>
      </c>
      <c r="D206" s="11" t="s">
        <v>47</v>
      </c>
      <c r="E206" s="2" t="s">
        <v>38</v>
      </c>
      <c r="F206" s="3" t="s">
        <v>304</v>
      </c>
      <c r="G206" s="3" t="s">
        <v>305</v>
      </c>
      <c r="H206" s="3" t="s">
        <v>74</v>
      </c>
      <c r="I206" s="3" t="s">
        <v>402</v>
      </c>
      <c r="J206" s="3" t="s">
        <v>197</v>
      </c>
      <c r="K206" s="3">
        <v>4</v>
      </c>
      <c r="L206" s="3">
        <v>522260.86690000002</v>
      </c>
      <c r="M206" s="5">
        <f t="shared" si="10"/>
        <v>2089043.4676000001</v>
      </c>
      <c r="N206" s="5">
        <f t="shared" si="11"/>
        <v>2423290.4224160002</v>
      </c>
      <c r="O206" s="3">
        <v>0</v>
      </c>
      <c r="P206" s="14" t="s">
        <v>40</v>
      </c>
      <c r="Q206" s="2" t="s">
        <v>545</v>
      </c>
    </row>
    <row r="207" spans="1:17" ht="18" customHeight="1" x14ac:dyDescent="0.25">
      <c r="A207" s="2" t="s">
        <v>36</v>
      </c>
      <c r="B207" s="4" t="s">
        <v>37</v>
      </c>
      <c r="C207" s="10" t="s">
        <v>743</v>
      </c>
      <c r="D207" s="11" t="s">
        <v>47</v>
      </c>
      <c r="E207" s="2" t="s">
        <v>38</v>
      </c>
      <c r="F207" s="3" t="s">
        <v>304</v>
      </c>
      <c r="G207" s="3" t="s">
        <v>305</v>
      </c>
      <c r="H207" s="3" t="s">
        <v>74</v>
      </c>
      <c r="I207" s="3" t="s">
        <v>403</v>
      </c>
      <c r="J207" s="3" t="s">
        <v>197</v>
      </c>
      <c r="K207" s="3">
        <v>1</v>
      </c>
      <c r="L207" s="3">
        <v>3094602.156</v>
      </c>
      <c r="M207" s="5">
        <f t="shared" si="10"/>
        <v>3094602.156</v>
      </c>
      <c r="N207" s="5">
        <f t="shared" si="11"/>
        <v>3589738.5009599999</v>
      </c>
      <c r="O207" s="3">
        <v>0</v>
      </c>
      <c r="P207" s="14" t="s">
        <v>40</v>
      </c>
      <c r="Q207" s="2" t="s">
        <v>545</v>
      </c>
    </row>
    <row r="208" spans="1:17" ht="18" customHeight="1" x14ac:dyDescent="0.25">
      <c r="A208" s="2" t="s">
        <v>36</v>
      </c>
      <c r="B208" s="4" t="s">
        <v>37</v>
      </c>
      <c r="C208" s="10" t="s">
        <v>744</v>
      </c>
      <c r="D208" s="11" t="s">
        <v>47</v>
      </c>
      <c r="E208" s="2" t="s">
        <v>38</v>
      </c>
      <c r="F208" s="3" t="s">
        <v>61</v>
      </c>
      <c r="G208" s="3" t="s">
        <v>91</v>
      </c>
      <c r="H208" s="3" t="s">
        <v>70</v>
      </c>
      <c r="I208" s="3" t="s">
        <v>404</v>
      </c>
      <c r="J208" s="3" t="s">
        <v>197</v>
      </c>
      <c r="K208" s="3">
        <v>2</v>
      </c>
      <c r="L208" s="3">
        <v>4158373.2593</v>
      </c>
      <c r="M208" s="5">
        <f t="shared" si="10"/>
        <v>8316746.5186000001</v>
      </c>
      <c r="N208" s="5">
        <f t="shared" si="11"/>
        <v>9647425.9615759999</v>
      </c>
      <c r="O208" s="3">
        <v>0</v>
      </c>
      <c r="P208" s="14" t="s">
        <v>40</v>
      </c>
      <c r="Q208" s="2" t="s">
        <v>545</v>
      </c>
    </row>
    <row r="209" spans="1:17" ht="18" customHeight="1" x14ac:dyDescent="0.25">
      <c r="A209" s="2" t="s">
        <v>36</v>
      </c>
      <c r="B209" s="4" t="s">
        <v>37</v>
      </c>
      <c r="C209" s="10" t="s">
        <v>745</v>
      </c>
      <c r="D209" s="11" t="s">
        <v>47</v>
      </c>
      <c r="E209" s="2" t="s">
        <v>38</v>
      </c>
      <c r="F209" s="3" t="s">
        <v>61</v>
      </c>
      <c r="G209" s="3" t="s">
        <v>91</v>
      </c>
      <c r="H209" s="3" t="s">
        <v>70</v>
      </c>
      <c r="I209" s="3" t="s">
        <v>405</v>
      </c>
      <c r="J209" s="3" t="s">
        <v>197</v>
      </c>
      <c r="K209" s="3">
        <v>2</v>
      </c>
      <c r="L209" s="3">
        <v>4158373.2593</v>
      </c>
      <c r="M209" s="5">
        <f t="shared" si="10"/>
        <v>8316746.5186000001</v>
      </c>
      <c r="N209" s="5">
        <f t="shared" si="11"/>
        <v>9647425.9615759999</v>
      </c>
      <c r="O209" s="3">
        <v>0</v>
      </c>
      <c r="P209" s="14" t="s">
        <v>40</v>
      </c>
      <c r="Q209" s="2" t="s">
        <v>545</v>
      </c>
    </row>
    <row r="210" spans="1:17" ht="18" customHeight="1" x14ac:dyDescent="0.25">
      <c r="A210" s="2" t="s">
        <v>36</v>
      </c>
      <c r="B210" s="4" t="s">
        <v>37</v>
      </c>
      <c r="C210" s="10" t="s">
        <v>746</v>
      </c>
      <c r="D210" s="11" t="s">
        <v>47</v>
      </c>
      <c r="E210" s="2" t="s">
        <v>38</v>
      </c>
      <c r="F210" s="3" t="s">
        <v>325</v>
      </c>
      <c r="G210" s="3" t="s">
        <v>326</v>
      </c>
      <c r="H210" s="3" t="s">
        <v>74</v>
      </c>
      <c r="I210" s="3" t="s">
        <v>406</v>
      </c>
      <c r="J210" s="3" t="s">
        <v>197</v>
      </c>
      <c r="K210" s="3">
        <v>2</v>
      </c>
      <c r="L210" s="3">
        <v>34178.11</v>
      </c>
      <c r="M210" s="5">
        <f t="shared" si="10"/>
        <v>68356.22</v>
      </c>
      <c r="N210" s="5">
        <f t="shared" si="11"/>
        <v>79293.215199999991</v>
      </c>
      <c r="O210" s="3">
        <v>0</v>
      </c>
      <c r="P210" s="14" t="s">
        <v>40</v>
      </c>
      <c r="Q210" s="2" t="s">
        <v>545</v>
      </c>
    </row>
    <row r="211" spans="1:17" ht="18" customHeight="1" x14ac:dyDescent="0.25">
      <c r="A211" s="2" t="s">
        <v>36</v>
      </c>
      <c r="B211" s="4" t="s">
        <v>37</v>
      </c>
      <c r="C211" s="10" t="s">
        <v>747</v>
      </c>
      <c r="D211" s="11" t="s">
        <v>47</v>
      </c>
      <c r="E211" s="2" t="s">
        <v>38</v>
      </c>
      <c r="F211" s="3" t="s">
        <v>325</v>
      </c>
      <c r="G211" s="3" t="s">
        <v>326</v>
      </c>
      <c r="H211" s="3" t="s">
        <v>74</v>
      </c>
      <c r="I211" s="3" t="s">
        <v>407</v>
      </c>
      <c r="J211" s="3" t="s">
        <v>197</v>
      </c>
      <c r="K211" s="3">
        <v>6</v>
      </c>
      <c r="L211" s="3">
        <v>16998.7732</v>
      </c>
      <c r="M211" s="5">
        <f t="shared" si="10"/>
        <v>101992.63920000001</v>
      </c>
      <c r="N211" s="5">
        <f t="shared" si="11"/>
        <v>118311.461472</v>
      </c>
      <c r="O211" s="3">
        <v>0</v>
      </c>
      <c r="P211" s="14" t="s">
        <v>40</v>
      </c>
      <c r="Q211" s="2" t="s">
        <v>545</v>
      </c>
    </row>
    <row r="212" spans="1:17" ht="18" customHeight="1" x14ac:dyDescent="0.25">
      <c r="A212" s="2" t="s">
        <v>36</v>
      </c>
      <c r="B212" s="4" t="s">
        <v>37</v>
      </c>
      <c r="C212" s="10" t="s">
        <v>748</v>
      </c>
      <c r="D212" s="11" t="s">
        <v>47</v>
      </c>
      <c r="E212" s="2" t="s">
        <v>38</v>
      </c>
      <c r="F212" s="3" t="s">
        <v>325</v>
      </c>
      <c r="G212" s="3" t="s">
        <v>326</v>
      </c>
      <c r="H212" s="3" t="s">
        <v>74</v>
      </c>
      <c r="I212" s="3" t="s">
        <v>408</v>
      </c>
      <c r="J212" s="3" t="s">
        <v>197</v>
      </c>
      <c r="K212" s="3">
        <v>2</v>
      </c>
      <c r="L212" s="3">
        <v>33997.546399999999</v>
      </c>
      <c r="M212" s="5">
        <f t="shared" si="10"/>
        <v>67995.092799999999</v>
      </c>
      <c r="N212" s="5">
        <f t="shared" si="11"/>
        <v>78874.307647999987</v>
      </c>
      <c r="O212" s="3">
        <v>0</v>
      </c>
      <c r="P212" s="14" t="s">
        <v>40</v>
      </c>
      <c r="Q212" s="2" t="s">
        <v>545</v>
      </c>
    </row>
    <row r="213" spans="1:17" ht="18" customHeight="1" x14ac:dyDescent="0.25">
      <c r="A213" s="2" t="s">
        <v>36</v>
      </c>
      <c r="B213" s="4" t="s">
        <v>37</v>
      </c>
      <c r="C213" s="10" t="s">
        <v>749</v>
      </c>
      <c r="D213" s="11" t="s">
        <v>47</v>
      </c>
      <c r="E213" s="2" t="s">
        <v>38</v>
      </c>
      <c r="F213" s="3" t="s">
        <v>325</v>
      </c>
      <c r="G213" s="3" t="s">
        <v>326</v>
      </c>
      <c r="H213" s="3" t="s">
        <v>74</v>
      </c>
      <c r="I213" s="3" t="s">
        <v>409</v>
      </c>
      <c r="J213" s="3" t="s">
        <v>197</v>
      </c>
      <c r="K213" s="3">
        <v>2</v>
      </c>
      <c r="L213" s="3">
        <v>4185535.1837000004</v>
      </c>
      <c r="M213" s="5">
        <f t="shared" si="10"/>
        <v>8371070.3674000008</v>
      </c>
      <c r="N213" s="5">
        <f t="shared" si="11"/>
        <v>9710441.6261839997</v>
      </c>
      <c r="O213" s="3">
        <v>0</v>
      </c>
      <c r="P213" s="14" t="s">
        <v>40</v>
      </c>
      <c r="Q213" s="2" t="s">
        <v>545</v>
      </c>
    </row>
    <row r="214" spans="1:17" ht="18" customHeight="1" x14ac:dyDescent="0.25">
      <c r="A214" s="2" t="s">
        <v>36</v>
      </c>
      <c r="B214" s="4" t="s">
        <v>37</v>
      </c>
      <c r="C214" s="10" t="s">
        <v>750</v>
      </c>
      <c r="D214" s="11" t="s">
        <v>47</v>
      </c>
      <c r="E214" s="2" t="s">
        <v>38</v>
      </c>
      <c r="F214" s="3" t="s">
        <v>325</v>
      </c>
      <c r="G214" s="3" t="s">
        <v>326</v>
      </c>
      <c r="H214" s="3" t="s">
        <v>74</v>
      </c>
      <c r="I214" s="3" t="s">
        <v>410</v>
      </c>
      <c r="J214" s="3" t="s">
        <v>197</v>
      </c>
      <c r="K214" s="3">
        <v>1</v>
      </c>
      <c r="L214" s="3">
        <v>3446391.6384000001</v>
      </c>
      <c r="M214" s="5">
        <f t="shared" si="10"/>
        <v>3446391.6384000001</v>
      </c>
      <c r="N214" s="5">
        <f t="shared" si="11"/>
        <v>3997814.3005439998</v>
      </c>
      <c r="O214" s="3">
        <v>0</v>
      </c>
      <c r="P214" s="14" t="s">
        <v>40</v>
      </c>
      <c r="Q214" s="2" t="s">
        <v>545</v>
      </c>
    </row>
    <row r="215" spans="1:17" ht="18" customHeight="1" x14ac:dyDescent="0.25">
      <c r="A215" s="2" t="s">
        <v>36</v>
      </c>
      <c r="B215" s="4" t="s">
        <v>37</v>
      </c>
      <c r="C215" s="10" t="s">
        <v>751</v>
      </c>
      <c r="D215" s="11" t="s">
        <v>47</v>
      </c>
      <c r="E215" s="2" t="s">
        <v>38</v>
      </c>
      <c r="F215" s="3" t="s">
        <v>302</v>
      </c>
      <c r="G215" s="3" t="s">
        <v>85</v>
      </c>
      <c r="H215" s="3" t="s">
        <v>303</v>
      </c>
      <c r="I215" s="3" t="s">
        <v>411</v>
      </c>
      <c r="J215" s="3" t="s">
        <v>197</v>
      </c>
      <c r="K215" s="3">
        <v>2</v>
      </c>
      <c r="L215" s="3">
        <v>231817.86760000003</v>
      </c>
      <c r="M215" s="5">
        <f t="shared" si="10"/>
        <v>463635.73520000005</v>
      </c>
      <c r="N215" s="5">
        <f t="shared" si="11"/>
        <v>537817.45283199998</v>
      </c>
      <c r="O215" s="3">
        <v>0</v>
      </c>
      <c r="P215" s="14" t="s">
        <v>40</v>
      </c>
      <c r="Q215" s="2" t="s">
        <v>545</v>
      </c>
    </row>
    <row r="216" spans="1:17" ht="18" customHeight="1" x14ac:dyDescent="0.25">
      <c r="A216" s="2" t="s">
        <v>36</v>
      </c>
      <c r="B216" s="4" t="s">
        <v>37</v>
      </c>
      <c r="C216" s="10" t="s">
        <v>752</v>
      </c>
      <c r="D216" s="11" t="s">
        <v>47</v>
      </c>
      <c r="E216" s="2" t="s">
        <v>38</v>
      </c>
      <c r="F216" s="3" t="s">
        <v>302</v>
      </c>
      <c r="G216" s="3" t="s">
        <v>85</v>
      </c>
      <c r="H216" s="3" t="s">
        <v>303</v>
      </c>
      <c r="I216" s="3" t="s">
        <v>412</v>
      </c>
      <c r="J216" s="3" t="s">
        <v>197</v>
      </c>
      <c r="K216" s="3">
        <v>2</v>
      </c>
      <c r="L216" s="3">
        <v>494537.9056</v>
      </c>
      <c r="M216" s="5">
        <f t="shared" si="10"/>
        <v>989075.8112</v>
      </c>
      <c r="N216" s="5">
        <f t="shared" si="11"/>
        <v>1147327.9409919998</v>
      </c>
      <c r="O216" s="3">
        <v>0</v>
      </c>
      <c r="P216" s="14" t="s">
        <v>40</v>
      </c>
      <c r="Q216" s="2" t="s">
        <v>545</v>
      </c>
    </row>
    <row r="217" spans="1:17" ht="18" customHeight="1" x14ac:dyDescent="0.25">
      <c r="A217" s="2" t="s">
        <v>36</v>
      </c>
      <c r="B217" s="4" t="s">
        <v>37</v>
      </c>
      <c r="C217" s="10" t="s">
        <v>753</v>
      </c>
      <c r="D217" s="11" t="s">
        <v>47</v>
      </c>
      <c r="E217" s="2" t="s">
        <v>38</v>
      </c>
      <c r="F217" s="3" t="s">
        <v>56</v>
      </c>
      <c r="G217" s="3" t="s">
        <v>84</v>
      </c>
      <c r="H217" s="3" t="s">
        <v>74</v>
      </c>
      <c r="I217" s="3" t="s">
        <v>413</v>
      </c>
      <c r="J217" s="3" t="s">
        <v>197</v>
      </c>
      <c r="K217" s="3">
        <v>1</v>
      </c>
      <c r="L217" s="3">
        <v>3972.3992000000003</v>
      </c>
      <c r="M217" s="5">
        <f t="shared" si="10"/>
        <v>3972.3992000000003</v>
      </c>
      <c r="N217" s="5">
        <f t="shared" si="11"/>
        <v>4607.983072</v>
      </c>
      <c r="O217" s="3">
        <v>0</v>
      </c>
      <c r="P217" s="14" t="s">
        <v>40</v>
      </c>
      <c r="Q217" s="2" t="s">
        <v>545</v>
      </c>
    </row>
    <row r="218" spans="1:17" ht="18" customHeight="1" x14ac:dyDescent="0.25">
      <c r="A218" s="2" t="s">
        <v>36</v>
      </c>
      <c r="B218" s="4" t="s">
        <v>37</v>
      </c>
      <c r="C218" s="10" t="s">
        <v>754</v>
      </c>
      <c r="D218" s="11" t="s">
        <v>47</v>
      </c>
      <c r="E218" s="2" t="s">
        <v>38</v>
      </c>
      <c r="F218" s="3" t="s">
        <v>56</v>
      </c>
      <c r="G218" s="3" t="s">
        <v>84</v>
      </c>
      <c r="H218" s="3" t="s">
        <v>74</v>
      </c>
      <c r="I218" s="3" t="s">
        <v>414</v>
      </c>
      <c r="J218" s="3" t="s">
        <v>197</v>
      </c>
      <c r="K218" s="3">
        <v>8</v>
      </c>
      <c r="L218" s="3">
        <v>1193.0095000000001</v>
      </c>
      <c r="M218" s="5">
        <f t="shared" si="10"/>
        <v>9544.0760000000009</v>
      </c>
      <c r="N218" s="5">
        <f t="shared" si="11"/>
        <v>11071.12816</v>
      </c>
      <c r="O218" s="3">
        <v>0</v>
      </c>
      <c r="P218" s="14" t="s">
        <v>40</v>
      </c>
      <c r="Q218" s="2" t="s">
        <v>545</v>
      </c>
    </row>
    <row r="219" spans="1:17" ht="18" customHeight="1" x14ac:dyDescent="0.25">
      <c r="A219" s="2" t="s">
        <v>36</v>
      </c>
      <c r="B219" s="4" t="s">
        <v>37</v>
      </c>
      <c r="C219" s="10" t="s">
        <v>755</v>
      </c>
      <c r="D219" s="11" t="s">
        <v>47</v>
      </c>
      <c r="E219" s="2" t="s">
        <v>38</v>
      </c>
      <c r="F219" s="3" t="s">
        <v>56</v>
      </c>
      <c r="G219" s="3" t="s">
        <v>84</v>
      </c>
      <c r="H219" s="3" t="s">
        <v>74</v>
      </c>
      <c r="I219" s="3" t="s">
        <v>415</v>
      </c>
      <c r="J219" s="3" t="s">
        <v>197</v>
      </c>
      <c r="K219" s="3">
        <v>1</v>
      </c>
      <c r="L219" s="3">
        <v>12452.439699999999</v>
      </c>
      <c r="M219" s="5">
        <f t="shared" si="10"/>
        <v>12452.439699999999</v>
      </c>
      <c r="N219" s="5">
        <f t="shared" si="11"/>
        <v>14444.830051999998</v>
      </c>
      <c r="O219" s="3">
        <v>0</v>
      </c>
      <c r="P219" s="14" t="s">
        <v>40</v>
      </c>
      <c r="Q219" s="2" t="s">
        <v>545</v>
      </c>
    </row>
    <row r="220" spans="1:17" ht="18" customHeight="1" x14ac:dyDescent="0.25">
      <c r="A220" s="2" t="s">
        <v>36</v>
      </c>
      <c r="B220" s="4" t="s">
        <v>37</v>
      </c>
      <c r="C220" s="10" t="s">
        <v>756</v>
      </c>
      <c r="D220" s="11" t="s">
        <v>47</v>
      </c>
      <c r="E220" s="2" t="s">
        <v>38</v>
      </c>
      <c r="F220" s="3" t="s">
        <v>56</v>
      </c>
      <c r="G220" s="3" t="s">
        <v>84</v>
      </c>
      <c r="H220" s="3" t="s">
        <v>74</v>
      </c>
      <c r="I220" s="3" t="s">
        <v>416</v>
      </c>
      <c r="J220" s="3" t="s">
        <v>197</v>
      </c>
      <c r="K220" s="3">
        <v>6</v>
      </c>
      <c r="L220" s="3">
        <v>8563.873599999999</v>
      </c>
      <c r="M220" s="5">
        <f t="shared" si="10"/>
        <v>51383.241599999994</v>
      </c>
      <c r="N220" s="5">
        <f t="shared" si="11"/>
        <v>59604.56025599999</v>
      </c>
      <c r="O220" s="3">
        <v>0</v>
      </c>
      <c r="P220" s="14" t="s">
        <v>40</v>
      </c>
      <c r="Q220" s="2" t="s">
        <v>545</v>
      </c>
    </row>
    <row r="221" spans="1:17" ht="18" customHeight="1" x14ac:dyDescent="0.25">
      <c r="A221" s="2" t="s">
        <v>36</v>
      </c>
      <c r="B221" s="4" t="s">
        <v>37</v>
      </c>
      <c r="C221" s="10" t="s">
        <v>757</v>
      </c>
      <c r="D221" s="11" t="s">
        <v>47</v>
      </c>
      <c r="E221" s="2" t="s">
        <v>38</v>
      </c>
      <c r="F221" s="3" t="s">
        <v>56</v>
      </c>
      <c r="G221" s="3" t="s">
        <v>84</v>
      </c>
      <c r="H221" s="3" t="s">
        <v>74</v>
      </c>
      <c r="I221" s="3" t="s">
        <v>417</v>
      </c>
      <c r="J221" s="3" t="s">
        <v>197</v>
      </c>
      <c r="K221" s="3">
        <v>3</v>
      </c>
      <c r="L221" s="3">
        <v>68594.82190000001</v>
      </c>
      <c r="M221" s="5">
        <f t="shared" si="10"/>
        <v>205784.46570000003</v>
      </c>
      <c r="N221" s="5">
        <f t="shared" si="11"/>
        <v>238709.98021200002</v>
      </c>
      <c r="O221" s="3">
        <v>0</v>
      </c>
      <c r="P221" s="14" t="s">
        <v>40</v>
      </c>
      <c r="Q221" s="2" t="s">
        <v>545</v>
      </c>
    </row>
    <row r="222" spans="1:17" ht="18" customHeight="1" x14ac:dyDescent="0.25">
      <c r="A222" s="2" t="s">
        <v>36</v>
      </c>
      <c r="B222" s="4" t="s">
        <v>37</v>
      </c>
      <c r="C222" s="10" t="s">
        <v>758</v>
      </c>
      <c r="D222" s="11" t="s">
        <v>47</v>
      </c>
      <c r="E222" s="2" t="s">
        <v>38</v>
      </c>
      <c r="F222" s="3" t="s">
        <v>297</v>
      </c>
      <c r="G222" s="3" t="s">
        <v>77</v>
      </c>
      <c r="H222" s="3" t="s">
        <v>298</v>
      </c>
      <c r="I222" s="3" t="s">
        <v>418</v>
      </c>
      <c r="J222" s="3" t="s">
        <v>197</v>
      </c>
      <c r="K222" s="3">
        <v>14</v>
      </c>
      <c r="L222" s="3">
        <v>30515.2484</v>
      </c>
      <c r="M222" s="5">
        <f t="shared" si="10"/>
        <v>427213.47759999998</v>
      </c>
      <c r="N222" s="5">
        <f t="shared" si="11"/>
        <v>495567.63401599997</v>
      </c>
      <c r="O222" s="3">
        <v>0</v>
      </c>
      <c r="P222" s="14" t="s">
        <v>40</v>
      </c>
      <c r="Q222" s="2" t="s">
        <v>545</v>
      </c>
    </row>
    <row r="223" spans="1:17" ht="18" customHeight="1" x14ac:dyDescent="0.25">
      <c r="A223" s="2" t="s">
        <v>36</v>
      </c>
      <c r="B223" s="4" t="s">
        <v>37</v>
      </c>
      <c r="C223" s="10" t="s">
        <v>759</v>
      </c>
      <c r="D223" s="11" t="s">
        <v>47</v>
      </c>
      <c r="E223" s="2" t="s">
        <v>38</v>
      </c>
      <c r="F223" s="3" t="s">
        <v>297</v>
      </c>
      <c r="G223" s="3" t="s">
        <v>77</v>
      </c>
      <c r="H223" s="3" t="s">
        <v>298</v>
      </c>
      <c r="I223" s="3" t="s">
        <v>419</v>
      </c>
      <c r="J223" s="3" t="s">
        <v>197</v>
      </c>
      <c r="K223" s="3">
        <v>4</v>
      </c>
      <c r="L223" s="3">
        <v>45276.322699999997</v>
      </c>
      <c r="M223" s="5">
        <f t="shared" ref="M223:M286" si="12">K223*L223</f>
        <v>181105.29079999999</v>
      </c>
      <c r="N223" s="5">
        <f t="shared" ref="N223:N286" si="13">M223*1.16</f>
        <v>210082.13732799998</v>
      </c>
      <c r="O223" s="3">
        <v>0</v>
      </c>
      <c r="P223" s="14" t="s">
        <v>40</v>
      </c>
      <c r="Q223" s="2" t="s">
        <v>545</v>
      </c>
    </row>
    <row r="224" spans="1:17" ht="18" customHeight="1" x14ac:dyDescent="0.25">
      <c r="A224" s="2" t="s">
        <v>36</v>
      </c>
      <c r="B224" s="4" t="s">
        <v>37</v>
      </c>
      <c r="C224" s="10" t="s">
        <v>760</v>
      </c>
      <c r="D224" s="11" t="s">
        <v>47</v>
      </c>
      <c r="E224" s="2" t="s">
        <v>38</v>
      </c>
      <c r="F224" s="3" t="s">
        <v>297</v>
      </c>
      <c r="G224" s="3" t="s">
        <v>77</v>
      </c>
      <c r="H224" s="3" t="s">
        <v>298</v>
      </c>
      <c r="I224" s="3" t="s">
        <v>420</v>
      </c>
      <c r="J224" s="3" t="s">
        <v>197</v>
      </c>
      <c r="K224" s="3">
        <v>28</v>
      </c>
      <c r="L224" s="3">
        <v>61120.778599999998</v>
      </c>
      <c r="M224" s="5">
        <f t="shared" si="12"/>
        <v>1711381.8007999999</v>
      </c>
      <c r="N224" s="5">
        <f t="shared" si="13"/>
        <v>1985202.8889279997</v>
      </c>
      <c r="O224" s="3">
        <v>0</v>
      </c>
      <c r="P224" s="14" t="s">
        <v>40</v>
      </c>
      <c r="Q224" s="2" t="s">
        <v>545</v>
      </c>
    </row>
    <row r="225" spans="1:17" ht="18" customHeight="1" x14ac:dyDescent="0.25">
      <c r="A225" s="2" t="s">
        <v>36</v>
      </c>
      <c r="B225" s="4" t="s">
        <v>37</v>
      </c>
      <c r="C225" s="10" t="s">
        <v>761</v>
      </c>
      <c r="D225" s="11" t="s">
        <v>47</v>
      </c>
      <c r="E225" s="2" t="s">
        <v>38</v>
      </c>
      <c r="F225" s="3" t="s">
        <v>297</v>
      </c>
      <c r="G225" s="3" t="s">
        <v>77</v>
      </c>
      <c r="H225" s="3" t="s">
        <v>298</v>
      </c>
      <c r="I225" s="3" t="s">
        <v>421</v>
      </c>
      <c r="J225" s="3" t="s">
        <v>197</v>
      </c>
      <c r="K225" s="3">
        <v>2</v>
      </c>
      <c r="L225" s="3">
        <v>8376.8613000000005</v>
      </c>
      <c r="M225" s="5">
        <f t="shared" si="12"/>
        <v>16753.722600000001</v>
      </c>
      <c r="N225" s="5">
        <f t="shared" si="13"/>
        <v>19434.318216</v>
      </c>
      <c r="O225" s="3">
        <v>0</v>
      </c>
      <c r="P225" s="14" t="s">
        <v>40</v>
      </c>
      <c r="Q225" s="2" t="s">
        <v>545</v>
      </c>
    </row>
    <row r="226" spans="1:17" ht="18" customHeight="1" x14ac:dyDescent="0.25">
      <c r="A226" s="2" t="s">
        <v>36</v>
      </c>
      <c r="B226" s="4" t="s">
        <v>37</v>
      </c>
      <c r="C226" s="10" t="s">
        <v>762</v>
      </c>
      <c r="D226" s="11" t="s">
        <v>47</v>
      </c>
      <c r="E226" s="2" t="s">
        <v>38</v>
      </c>
      <c r="F226" s="3" t="s">
        <v>297</v>
      </c>
      <c r="G226" s="3" t="s">
        <v>77</v>
      </c>
      <c r="H226" s="3" t="s">
        <v>298</v>
      </c>
      <c r="I226" s="3" t="s">
        <v>422</v>
      </c>
      <c r="J226" s="3" t="s">
        <v>197</v>
      </c>
      <c r="K226" s="3">
        <v>2</v>
      </c>
      <c r="L226" s="3">
        <v>3166.3117000000002</v>
      </c>
      <c r="M226" s="5">
        <f t="shared" si="12"/>
        <v>6332.6234000000004</v>
      </c>
      <c r="N226" s="5">
        <f t="shared" si="13"/>
        <v>7345.8431440000004</v>
      </c>
      <c r="O226" s="3">
        <v>0</v>
      </c>
      <c r="P226" s="14" t="s">
        <v>40</v>
      </c>
      <c r="Q226" s="2" t="s">
        <v>545</v>
      </c>
    </row>
    <row r="227" spans="1:17" ht="18" customHeight="1" x14ac:dyDescent="0.25">
      <c r="A227" s="2" t="s">
        <v>36</v>
      </c>
      <c r="B227" s="4" t="s">
        <v>37</v>
      </c>
      <c r="C227" s="10" t="s">
        <v>763</v>
      </c>
      <c r="D227" s="11" t="s">
        <v>47</v>
      </c>
      <c r="E227" s="2" t="s">
        <v>38</v>
      </c>
      <c r="F227" s="3" t="s">
        <v>297</v>
      </c>
      <c r="G227" s="3" t="s">
        <v>77</v>
      </c>
      <c r="H227" s="3" t="s">
        <v>298</v>
      </c>
      <c r="I227" s="3" t="s">
        <v>423</v>
      </c>
      <c r="J227" s="3" t="s">
        <v>197</v>
      </c>
      <c r="K227" s="3">
        <v>4</v>
      </c>
      <c r="L227" s="3">
        <v>31353.579399999999</v>
      </c>
      <c r="M227" s="5">
        <f t="shared" si="12"/>
        <v>125414.31759999999</v>
      </c>
      <c r="N227" s="5">
        <f t="shared" si="13"/>
        <v>145480.60841599997</v>
      </c>
      <c r="O227" s="3">
        <v>0</v>
      </c>
      <c r="P227" s="14" t="s">
        <v>40</v>
      </c>
      <c r="Q227" s="2" t="s">
        <v>545</v>
      </c>
    </row>
    <row r="228" spans="1:17" ht="18" customHeight="1" x14ac:dyDescent="0.25">
      <c r="A228" s="2" t="s">
        <v>36</v>
      </c>
      <c r="B228" s="4" t="s">
        <v>37</v>
      </c>
      <c r="C228" s="10" t="s">
        <v>764</v>
      </c>
      <c r="D228" s="11" t="s">
        <v>47</v>
      </c>
      <c r="E228" s="2" t="s">
        <v>38</v>
      </c>
      <c r="F228" s="3" t="s">
        <v>297</v>
      </c>
      <c r="G228" s="3" t="s">
        <v>77</v>
      </c>
      <c r="H228" s="3" t="s">
        <v>298</v>
      </c>
      <c r="I228" s="3" t="s">
        <v>424</v>
      </c>
      <c r="J228" s="3" t="s">
        <v>197</v>
      </c>
      <c r="K228" s="3">
        <v>4</v>
      </c>
      <c r="L228" s="3">
        <v>307867.38670000003</v>
      </c>
      <c r="M228" s="5">
        <f t="shared" si="12"/>
        <v>1231469.5468000001</v>
      </c>
      <c r="N228" s="5">
        <f t="shared" si="13"/>
        <v>1428504.674288</v>
      </c>
      <c r="O228" s="3">
        <v>0</v>
      </c>
      <c r="P228" s="14" t="s">
        <v>40</v>
      </c>
      <c r="Q228" s="2" t="s">
        <v>545</v>
      </c>
    </row>
    <row r="229" spans="1:17" ht="18" customHeight="1" x14ac:dyDescent="0.25">
      <c r="A229" s="2" t="s">
        <v>36</v>
      </c>
      <c r="B229" s="4" t="s">
        <v>37</v>
      </c>
      <c r="C229" s="10" t="s">
        <v>765</v>
      </c>
      <c r="D229" s="11" t="s">
        <v>47</v>
      </c>
      <c r="E229" s="2" t="s">
        <v>38</v>
      </c>
      <c r="F229" s="3" t="s">
        <v>297</v>
      </c>
      <c r="G229" s="3" t="s">
        <v>77</v>
      </c>
      <c r="H229" s="3" t="s">
        <v>298</v>
      </c>
      <c r="I229" s="3" t="s">
        <v>425</v>
      </c>
      <c r="J229" s="3" t="s">
        <v>197</v>
      </c>
      <c r="K229" s="3">
        <v>4</v>
      </c>
      <c r="L229" s="3">
        <v>39981.94</v>
      </c>
      <c r="M229" s="5">
        <f t="shared" si="12"/>
        <v>159927.76</v>
      </c>
      <c r="N229" s="5">
        <f t="shared" si="13"/>
        <v>185516.2016</v>
      </c>
      <c r="O229" s="3">
        <v>0</v>
      </c>
      <c r="P229" s="14" t="s">
        <v>40</v>
      </c>
      <c r="Q229" s="2" t="s">
        <v>545</v>
      </c>
    </row>
    <row r="230" spans="1:17" ht="18" customHeight="1" x14ac:dyDescent="0.25">
      <c r="A230" s="2" t="s">
        <v>36</v>
      </c>
      <c r="B230" s="4" t="s">
        <v>37</v>
      </c>
      <c r="C230" s="10" t="s">
        <v>766</v>
      </c>
      <c r="D230" s="11" t="s">
        <v>47</v>
      </c>
      <c r="E230" s="2" t="s">
        <v>38</v>
      </c>
      <c r="F230" s="3" t="s">
        <v>297</v>
      </c>
      <c r="G230" s="3" t="s">
        <v>77</v>
      </c>
      <c r="H230" s="3" t="s">
        <v>298</v>
      </c>
      <c r="I230" s="3" t="s">
        <v>426</v>
      </c>
      <c r="J230" s="3" t="s">
        <v>197</v>
      </c>
      <c r="K230" s="3">
        <v>2</v>
      </c>
      <c r="L230" s="3">
        <v>86341.644299999985</v>
      </c>
      <c r="M230" s="5">
        <f t="shared" si="12"/>
        <v>172683.28859999997</v>
      </c>
      <c r="N230" s="5">
        <f t="shared" si="13"/>
        <v>200312.61477599994</v>
      </c>
      <c r="O230" s="3">
        <v>0</v>
      </c>
      <c r="P230" s="14" t="s">
        <v>40</v>
      </c>
      <c r="Q230" s="2" t="s">
        <v>545</v>
      </c>
    </row>
    <row r="231" spans="1:17" ht="18" customHeight="1" x14ac:dyDescent="0.25">
      <c r="A231" s="2" t="s">
        <v>36</v>
      </c>
      <c r="B231" s="4" t="s">
        <v>37</v>
      </c>
      <c r="C231" s="10" t="s">
        <v>767</v>
      </c>
      <c r="D231" s="11" t="s">
        <v>47</v>
      </c>
      <c r="E231" s="2" t="s">
        <v>38</v>
      </c>
      <c r="F231" s="3" t="s">
        <v>297</v>
      </c>
      <c r="G231" s="3" t="s">
        <v>77</v>
      </c>
      <c r="H231" s="3" t="s">
        <v>298</v>
      </c>
      <c r="I231" s="3" t="s">
        <v>427</v>
      </c>
      <c r="J231" s="3" t="s">
        <v>197</v>
      </c>
      <c r="K231" s="3">
        <v>4</v>
      </c>
      <c r="L231" s="3">
        <v>58618.683000000005</v>
      </c>
      <c r="M231" s="5">
        <f t="shared" si="12"/>
        <v>234474.73200000002</v>
      </c>
      <c r="N231" s="5">
        <f t="shared" si="13"/>
        <v>271990.68912</v>
      </c>
      <c r="O231" s="3">
        <v>0</v>
      </c>
      <c r="P231" s="14" t="s">
        <v>40</v>
      </c>
      <c r="Q231" s="2" t="s">
        <v>545</v>
      </c>
    </row>
    <row r="232" spans="1:17" ht="18" customHeight="1" x14ac:dyDescent="0.25">
      <c r="A232" s="2" t="s">
        <v>36</v>
      </c>
      <c r="B232" s="4" t="s">
        <v>37</v>
      </c>
      <c r="C232" s="10" t="s">
        <v>768</v>
      </c>
      <c r="D232" s="11" t="s">
        <v>47</v>
      </c>
      <c r="E232" s="2" t="s">
        <v>38</v>
      </c>
      <c r="F232" s="3" t="s">
        <v>297</v>
      </c>
      <c r="G232" s="3" t="s">
        <v>77</v>
      </c>
      <c r="H232" s="3" t="s">
        <v>298</v>
      </c>
      <c r="I232" s="3" t="s">
        <v>428</v>
      </c>
      <c r="J232" s="3" t="s">
        <v>197</v>
      </c>
      <c r="K232" s="3">
        <v>2</v>
      </c>
      <c r="L232" s="3">
        <v>105907.00009999999</v>
      </c>
      <c r="M232" s="5">
        <f t="shared" si="12"/>
        <v>211814.00019999998</v>
      </c>
      <c r="N232" s="5">
        <f t="shared" si="13"/>
        <v>245704.24023199995</v>
      </c>
      <c r="O232" s="3">
        <v>0</v>
      </c>
      <c r="P232" s="14" t="s">
        <v>40</v>
      </c>
      <c r="Q232" s="2" t="s">
        <v>545</v>
      </c>
    </row>
    <row r="233" spans="1:17" ht="18" customHeight="1" x14ac:dyDescent="0.25">
      <c r="A233" s="2" t="s">
        <v>36</v>
      </c>
      <c r="B233" s="4" t="s">
        <v>37</v>
      </c>
      <c r="C233" s="10" t="s">
        <v>769</v>
      </c>
      <c r="D233" s="11" t="s">
        <v>47</v>
      </c>
      <c r="E233" s="2" t="s">
        <v>38</v>
      </c>
      <c r="F233" s="3" t="s">
        <v>297</v>
      </c>
      <c r="G233" s="3" t="s">
        <v>77</v>
      </c>
      <c r="H233" s="3" t="s">
        <v>298</v>
      </c>
      <c r="I233" s="3" t="s">
        <v>429</v>
      </c>
      <c r="J233" s="3" t="s">
        <v>197</v>
      </c>
      <c r="K233" s="3">
        <v>2</v>
      </c>
      <c r="L233" s="3">
        <v>13110.2071</v>
      </c>
      <c r="M233" s="5">
        <f t="shared" si="12"/>
        <v>26220.414199999999</v>
      </c>
      <c r="N233" s="5">
        <f t="shared" si="13"/>
        <v>30415.680471999996</v>
      </c>
      <c r="O233" s="3">
        <v>0</v>
      </c>
      <c r="P233" s="14" t="s">
        <v>40</v>
      </c>
      <c r="Q233" s="2" t="s">
        <v>545</v>
      </c>
    </row>
    <row r="234" spans="1:17" ht="18" customHeight="1" x14ac:dyDescent="0.25">
      <c r="A234" s="2" t="s">
        <v>36</v>
      </c>
      <c r="B234" s="4" t="s">
        <v>37</v>
      </c>
      <c r="C234" s="10" t="s">
        <v>770</v>
      </c>
      <c r="D234" s="11" t="s">
        <v>47</v>
      </c>
      <c r="E234" s="2" t="s">
        <v>38</v>
      </c>
      <c r="F234" s="3" t="s">
        <v>297</v>
      </c>
      <c r="G234" s="3" t="s">
        <v>77</v>
      </c>
      <c r="H234" s="3" t="s">
        <v>298</v>
      </c>
      <c r="I234" s="3" t="s">
        <v>430</v>
      </c>
      <c r="J234" s="3" t="s">
        <v>197</v>
      </c>
      <c r="K234" s="3">
        <v>8</v>
      </c>
      <c r="L234" s="3">
        <v>79467.330100000006</v>
      </c>
      <c r="M234" s="5">
        <f t="shared" si="12"/>
        <v>635738.64080000005</v>
      </c>
      <c r="N234" s="5">
        <f t="shared" si="13"/>
        <v>737456.82332800003</v>
      </c>
      <c r="O234" s="3">
        <v>0</v>
      </c>
      <c r="P234" s="14" t="s">
        <v>40</v>
      </c>
      <c r="Q234" s="2" t="s">
        <v>545</v>
      </c>
    </row>
    <row r="235" spans="1:17" ht="18" customHeight="1" x14ac:dyDescent="0.25">
      <c r="A235" s="2" t="s">
        <v>36</v>
      </c>
      <c r="B235" s="4" t="s">
        <v>37</v>
      </c>
      <c r="C235" s="10" t="s">
        <v>771</v>
      </c>
      <c r="D235" s="11" t="s">
        <v>47</v>
      </c>
      <c r="E235" s="2" t="s">
        <v>38</v>
      </c>
      <c r="F235" s="3" t="s">
        <v>297</v>
      </c>
      <c r="G235" s="3" t="s">
        <v>77</v>
      </c>
      <c r="H235" s="3" t="s">
        <v>298</v>
      </c>
      <c r="I235" s="3" t="s">
        <v>431</v>
      </c>
      <c r="J235" s="3" t="s">
        <v>197</v>
      </c>
      <c r="K235" s="3">
        <v>4</v>
      </c>
      <c r="L235" s="3">
        <v>18688.332600000002</v>
      </c>
      <c r="M235" s="5">
        <f t="shared" si="12"/>
        <v>74753.330400000006</v>
      </c>
      <c r="N235" s="5">
        <f t="shared" si="13"/>
        <v>86713.863264</v>
      </c>
      <c r="O235" s="3">
        <v>0</v>
      </c>
      <c r="P235" s="14" t="s">
        <v>40</v>
      </c>
      <c r="Q235" s="2" t="s">
        <v>545</v>
      </c>
    </row>
    <row r="236" spans="1:17" ht="18" customHeight="1" x14ac:dyDescent="0.25">
      <c r="A236" s="2" t="s">
        <v>36</v>
      </c>
      <c r="B236" s="4" t="s">
        <v>37</v>
      </c>
      <c r="C236" s="10" t="s">
        <v>772</v>
      </c>
      <c r="D236" s="11" t="s">
        <v>47</v>
      </c>
      <c r="E236" s="2" t="s">
        <v>38</v>
      </c>
      <c r="F236" s="3" t="s">
        <v>297</v>
      </c>
      <c r="G236" s="3" t="s">
        <v>77</v>
      </c>
      <c r="H236" s="3" t="s">
        <v>298</v>
      </c>
      <c r="I236" s="3" t="s">
        <v>432</v>
      </c>
      <c r="J236" s="3" t="s">
        <v>197</v>
      </c>
      <c r="K236" s="3">
        <v>4</v>
      </c>
      <c r="L236" s="3">
        <v>150093.49249999999</v>
      </c>
      <c r="M236" s="5">
        <f t="shared" si="12"/>
        <v>600373.97</v>
      </c>
      <c r="N236" s="5">
        <f t="shared" si="13"/>
        <v>696433.80519999994</v>
      </c>
      <c r="O236" s="3">
        <v>0</v>
      </c>
      <c r="P236" s="14" t="s">
        <v>40</v>
      </c>
      <c r="Q236" s="2" t="s">
        <v>545</v>
      </c>
    </row>
    <row r="237" spans="1:17" ht="18" customHeight="1" x14ac:dyDescent="0.25">
      <c r="A237" s="2" t="s">
        <v>36</v>
      </c>
      <c r="B237" s="4" t="s">
        <v>37</v>
      </c>
      <c r="C237" s="10" t="s">
        <v>773</v>
      </c>
      <c r="D237" s="11" t="s">
        <v>47</v>
      </c>
      <c r="E237" s="2" t="s">
        <v>38</v>
      </c>
      <c r="F237" s="3" t="s">
        <v>297</v>
      </c>
      <c r="G237" s="3" t="s">
        <v>77</v>
      </c>
      <c r="H237" s="3" t="s">
        <v>298</v>
      </c>
      <c r="I237" s="3" t="s">
        <v>433</v>
      </c>
      <c r="J237" s="3" t="s">
        <v>197</v>
      </c>
      <c r="K237" s="3">
        <v>20</v>
      </c>
      <c r="L237" s="3">
        <v>58754.1057</v>
      </c>
      <c r="M237" s="5">
        <f t="shared" si="12"/>
        <v>1175082.1140000001</v>
      </c>
      <c r="N237" s="5">
        <f t="shared" si="13"/>
        <v>1363095.2522400001</v>
      </c>
      <c r="O237" s="3">
        <v>0</v>
      </c>
      <c r="P237" s="14" t="s">
        <v>40</v>
      </c>
      <c r="Q237" s="2" t="s">
        <v>545</v>
      </c>
    </row>
    <row r="238" spans="1:17" ht="18" customHeight="1" x14ac:dyDescent="0.25">
      <c r="A238" s="2" t="s">
        <v>36</v>
      </c>
      <c r="B238" s="4" t="s">
        <v>37</v>
      </c>
      <c r="C238" s="10" t="s">
        <v>774</v>
      </c>
      <c r="D238" s="11" t="s">
        <v>47</v>
      </c>
      <c r="E238" s="2" t="s">
        <v>38</v>
      </c>
      <c r="F238" s="3" t="s">
        <v>297</v>
      </c>
      <c r="G238" s="3" t="s">
        <v>77</v>
      </c>
      <c r="H238" s="3" t="s">
        <v>298</v>
      </c>
      <c r="I238" s="3" t="s">
        <v>434</v>
      </c>
      <c r="J238" s="3" t="s">
        <v>197</v>
      </c>
      <c r="K238" s="3">
        <v>8</v>
      </c>
      <c r="L238" s="3">
        <v>54839.744800000008</v>
      </c>
      <c r="M238" s="5">
        <f t="shared" si="12"/>
        <v>438717.95840000006</v>
      </c>
      <c r="N238" s="5">
        <f t="shared" si="13"/>
        <v>508912.83174400002</v>
      </c>
      <c r="O238" s="3">
        <v>0</v>
      </c>
      <c r="P238" s="14" t="s">
        <v>40</v>
      </c>
      <c r="Q238" s="2" t="s">
        <v>545</v>
      </c>
    </row>
    <row r="239" spans="1:17" ht="18" customHeight="1" x14ac:dyDescent="0.25">
      <c r="A239" s="2" t="s">
        <v>36</v>
      </c>
      <c r="B239" s="4" t="s">
        <v>37</v>
      </c>
      <c r="C239" s="10" t="s">
        <v>775</v>
      </c>
      <c r="D239" s="11" t="s">
        <v>47</v>
      </c>
      <c r="E239" s="2" t="s">
        <v>38</v>
      </c>
      <c r="F239" s="3" t="s">
        <v>297</v>
      </c>
      <c r="G239" s="3" t="s">
        <v>77</v>
      </c>
      <c r="H239" s="3" t="s">
        <v>298</v>
      </c>
      <c r="I239" s="3" t="s">
        <v>435</v>
      </c>
      <c r="J239" s="3" t="s">
        <v>197</v>
      </c>
      <c r="K239" s="3">
        <v>2</v>
      </c>
      <c r="L239" s="3">
        <v>31392.2716</v>
      </c>
      <c r="M239" s="5">
        <f t="shared" si="12"/>
        <v>62784.5432</v>
      </c>
      <c r="N239" s="5">
        <f t="shared" si="13"/>
        <v>72830.070112000001</v>
      </c>
      <c r="O239" s="3">
        <v>0</v>
      </c>
      <c r="P239" s="14" t="s">
        <v>40</v>
      </c>
      <c r="Q239" s="2" t="s">
        <v>545</v>
      </c>
    </row>
    <row r="240" spans="1:17" ht="18" customHeight="1" x14ac:dyDescent="0.25">
      <c r="A240" s="2" t="s">
        <v>36</v>
      </c>
      <c r="B240" s="4" t="s">
        <v>37</v>
      </c>
      <c r="C240" s="10" t="s">
        <v>776</v>
      </c>
      <c r="D240" s="11" t="s">
        <v>47</v>
      </c>
      <c r="E240" s="2" t="s">
        <v>38</v>
      </c>
      <c r="F240" s="3" t="s">
        <v>297</v>
      </c>
      <c r="G240" s="3" t="s">
        <v>77</v>
      </c>
      <c r="H240" s="3" t="s">
        <v>298</v>
      </c>
      <c r="I240" s="3" t="s">
        <v>436</v>
      </c>
      <c r="J240" s="3" t="s">
        <v>197</v>
      </c>
      <c r="K240" s="3">
        <v>3</v>
      </c>
      <c r="L240" s="3">
        <v>24447.021699999998</v>
      </c>
      <c r="M240" s="5">
        <f t="shared" si="12"/>
        <v>73341.065099999993</v>
      </c>
      <c r="N240" s="5">
        <f t="shared" si="13"/>
        <v>85075.63551599998</v>
      </c>
      <c r="O240" s="3">
        <v>0</v>
      </c>
      <c r="P240" s="14" t="s">
        <v>40</v>
      </c>
      <c r="Q240" s="2" t="s">
        <v>545</v>
      </c>
    </row>
    <row r="241" spans="1:17" ht="18" customHeight="1" x14ac:dyDescent="0.25">
      <c r="A241" s="2" t="s">
        <v>36</v>
      </c>
      <c r="B241" s="4" t="s">
        <v>37</v>
      </c>
      <c r="C241" s="10" t="s">
        <v>777</v>
      </c>
      <c r="D241" s="11" t="s">
        <v>47</v>
      </c>
      <c r="E241" s="2" t="s">
        <v>38</v>
      </c>
      <c r="F241" s="3" t="s">
        <v>297</v>
      </c>
      <c r="G241" s="3" t="s">
        <v>77</v>
      </c>
      <c r="H241" s="3" t="s">
        <v>298</v>
      </c>
      <c r="I241" s="3" t="s">
        <v>437</v>
      </c>
      <c r="J241" s="3" t="s">
        <v>197</v>
      </c>
      <c r="K241" s="3">
        <v>4</v>
      </c>
      <c r="L241" s="3">
        <v>156045.64259999999</v>
      </c>
      <c r="M241" s="5">
        <f t="shared" si="12"/>
        <v>624182.57039999997</v>
      </c>
      <c r="N241" s="5">
        <f t="shared" si="13"/>
        <v>724051.78166399989</v>
      </c>
      <c r="O241" s="3">
        <v>0</v>
      </c>
      <c r="P241" s="14" t="s">
        <v>40</v>
      </c>
      <c r="Q241" s="2" t="s">
        <v>545</v>
      </c>
    </row>
    <row r="242" spans="1:17" ht="18" customHeight="1" x14ac:dyDescent="0.25">
      <c r="A242" s="2" t="s">
        <v>36</v>
      </c>
      <c r="B242" s="4" t="s">
        <v>37</v>
      </c>
      <c r="C242" s="10" t="s">
        <v>778</v>
      </c>
      <c r="D242" s="11" t="s">
        <v>47</v>
      </c>
      <c r="E242" s="2" t="s">
        <v>38</v>
      </c>
      <c r="F242" s="3" t="s">
        <v>297</v>
      </c>
      <c r="G242" s="3" t="s">
        <v>77</v>
      </c>
      <c r="H242" s="3" t="s">
        <v>298</v>
      </c>
      <c r="I242" s="3" t="s">
        <v>438</v>
      </c>
      <c r="J242" s="3" t="s">
        <v>197</v>
      </c>
      <c r="K242" s="3">
        <v>2</v>
      </c>
      <c r="L242" s="3">
        <v>38227.893600000003</v>
      </c>
      <c r="M242" s="5">
        <f t="shared" si="12"/>
        <v>76455.787200000006</v>
      </c>
      <c r="N242" s="5">
        <f t="shared" si="13"/>
        <v>88688.713151999997</v>
      </c>
      <c r="O242" s="3">
        <v>0</v>
      </c>
      <c r="P242" s="14" t="s">
        <v>40</v>
      </c>
      <c r="Q242" s="2" t="s">
        <v>545</v>
      </c>
    </row>
    <row r="243" spans="1:17" ht="18" customHeight="1" x14ac:dyDescent="0.25">
      <c r="A243" s="2" t="s">
        <v>36</v>
      </c>
      <c r="B243" s="4" t="s">
        <v>37</v>
      </c>
      <c r="C243" s="10" t="s">
        <v>779</v>
      </c>
      <c r="D243" s="11" t="s">
        <v>47</v>
      </c>
      <c r="E243" s="2" t="s">
        <v>38</v>
      </c>
      <c r="F243" s="3" t="s">
        <v>297</v>
      </c>
      <c r="G243" s="3" t="s">
        <v>77</v>
      </c>
      <c r="H243" s="3" t="s">
        <v>298</v>
      </c>
      <c r="I243" s="3" t="s">
        <v>439</v>
      </c>
      <c r="J243" s="3" t="s">
        <v>197</v>
      </c>
      <c r="K243" s="3">
        <v>4</v>
      </c>
      <c r="L243" s="3">
        <v>42774.227099999996</v>
      </c>
      <c r="M243" s="5">
        <f t="shared" si="12"/>
        <v>171096.90839999999</v>
      </c>
      <c r="N243" s="5">
        <f t="shared" si="13"/>
        <v>198472.41374399996</v>
      </c>
      <c r="O243" s="3">
        <v>0</v>
      </c>
      <c r="P243" s="14" t="s">
        <v>40</v>
      </c>
      <c r="Q243" s="2" t="s">
        <v>545</v>
      </c>
    </row>
    <row r="244" spans="1:17" ht="18" customHeight="1" x14ac:dyDescent="0.25">
      <c r="A244" s="2" t="s">
        <v>36</v>
      </c>
      <c r="B244" s="4" t="s">
        <v>37</v>
      </c>
      <c r="C244" s="10" t="s">
        <v>780</v>
      </c>
      <c r="D244" s="11" t="s">
        <v>47</v>
      </c>
      <c r="E244" s="2" t="s">
        <v>38</v>
      </c>
      <c r="F244" s="3" t="s">
        <v>297</v>
      </c>
      <c r="G244" s="3" t="s">
        <v>77</v>
      </c>
      <c r="H244" s="3" t="s">
        <v>298</v>
      </c>
      <c r="I244" s="3" t="s">
        <v>440</v>
      </c>
      <c r="J244" s="3" t="s">
        <v>197</v>
      </c>
      <c r="K244" s="3">
        <v>2</v>
      </c>
      <c r="L244" s="3">
        <v>68446.501799999998</v>
      </c>
      <c r="M244" s="5">
        <f t="shared" si="12"/>
        <v>136893.0036</v>
      </c>
      <c r="N244" s="5">
        <f t="shared" si="13"/>
        <v>158795.88417599999</v>
      </c>
      <c r="O244" s="3">
        <v>0</v>
      </c>
      <c r="P244" s="14" t="s">
        <v>40</v>
      </c>
      <c r="Q244" s="2" t="s">
        <v>545</v>
      </c>
    </row>
    <row r="245" spans="1:17" ht="18" customHeight="1" x14ac:dyDescent="0.25">
      <c r="A245" s="2" t="s">
        <v>36</v>
      </c>
      <c r="B245" s="4" t="s">
        <v>37</v>
      </c>
      <c r="C245" s="10" t="s">
        <v>781</v>
      </c>
      <c r="D245" s="11" t="s">
        <v>47</v>
      </c>
      <c r="E245" s="2" t="s">
        <v>38</v>
      </c>
      <c r="F245" s="3" t="s">
        <v>297</v>
      </c>
      <c r="G245" s="3" t="s">
        <v>77</v>
      </c>
      <c r="H245" s="3" t="s">
        <v>298</v>
      </c>
      <c r="I245" s="3" t="s">
        <v>441</v>
      </c>
      <c r="J245" s="3" t="s">
        <v>197</v>
      </c>
      <c r="K245" s="3">
        <v>2</v>
      </c>
      <c r="L245" s="3">
        <v>48223.378600000004</v>
      </c>
      <c r="M245" s="5">
        <f t="shared" si="12"/>
        <v>96446.757200000007</v>
      </c>
      <c r="N245" s="5">
        <f t="shared" si="13"/>
        <v>111878.238352</v>
      </c>
      <c r="O245" s="3">
        <v>0</v>
      </c>
      <c r="P245" s="14" t="s">
        <v>40</v>
      </c>
      <c r="Q245" s="2" t="s">
        <v>545</v>
      </c>
    </row>
    <row r="246" spans="1:17" ht="18" customHeight="1" x14ac:dyDescent="0.25">
      <c r="A246" s="2" t="s">
        <v>36</v>
      </c>
      <c r="B246" s="4" t="s">
        <v>37</v>
      </c>
      <c r="C246" s="10" t="s">
        <v>782</v>
      </c>
      <c r="D246" s="11" t="s">
        <v>47</v>
      </c>
      <c r="E246" s="2" t="s">
        <v>38</v>
      </c>
      <c r="F246" s="3" t="s">
        <v>297</v>
      </c>
      <c r="G246" s="3" t="s">
        <v>77</v>
      </c>
      <c r="H246" s="3" t="s">
        <v>298</v>
      </c>
      <c r="I246" s="3" t="s">
        <v>442</v>
      </c>
      <c r="J246" s="3" t="s">
        <v>197</v>
      </c>
      <c r="K246" s="3">
        <v>16</v>
      </c>
      <c r="L246" s="3">
        <v>80466.878599999996</v>
      </c>
      <c r="M246" s="5">
        <f t="shared" si="12"/>
        <v>1287470.0575999999</v>
      </c>
      <c r="N246" s="5">
        <f t="shared" si="13"/>
        <v>1493465.2668159998</v>
      </c>
      <c r="O246" s="3">
        <v>0</v>
      </c>
      <c r="P246" s="14" t="s">
        <v>40</v>
      </c>
      <c r="Q246" s="2" t="s">
        <v>545</v>
      </c>
    </row>
    <row r="247" spans="1:17" ht="18" customHeight="1" x14ac:dyDescent="0.25">
      <c r="A247" s="2" t="s">
        <v>36</v>
      </c>
      <c r="B247" s="4" t="s">
        <v>37</v>
      </c>
      <c r="C247" s="10" t="s">
        <v>783</v>
      </c>
      <c r="D247" s="11" t="s">
        <v>47</v>
      </c>
      <c r="E247" s="2" t="s">
        <v>38</v>
      </c>
      <c r="F247" s="3" t="s">
        <v>297</v>
      </c>
      <c r="G247" s="3" t="s">
        <v>77</v>
      </c>
      <c r="H247" s="3" t="s">
        <v>298</v>
      </c>
      <c r="I247" s="3" t="s">
        <v>443</v>
      </c>
      <c r="J247" s="3" t="s">
        <v>197</v>
      </c>
      <c r="K247" s="3">
        <v>4</v>
      </c>
      <c r="L247" s="3">
        <v>238208.52929999999</v>
      </c>
      <c r="M247" s="5">
        <f t="shared" si="12"/>
        <v>952834.11719999998</v>
      </c>
      <c r="N247" s="5">
        <f t="shared" si="13"/>
        <v>1105287.575952</v>
      </c>
      <c r="O247" s="3">
        <v>0</v>
      </c>
      <c r="P247" s="14" t="s">
        <v>40</v>
      </c>
      <c r="Q247" s="2" t="s">
        <v>545</v>
      </c>
    </row>
    <row r="248" spans="1:17" ht="18" customHeight="1" x14ac:dyDescent="0.25">
      <c r="A248" s="2" t="s">
        <v>36</v>
      </c>
      <c r="B248" s="4" t="s">
        <v>37</v>
      </c>
      <c r="C248" s="10" t="s">
        <v>784</v>
      </c>
      <c r="D248" s="11" t="s">
        <v>47</v>
      </c>
      <c r="E248" s="2" t="s">
        <v>38</v>
      </c>
      <c r="F248" s="3" t="s">
        <v>297</v>
      </c>
      <c r="G248" s="3" t="s">
        <v>77</v>
      </c>
      <c r="H248" s="3" t="s">
        <v>298</v>
      </c>
      <c r="I248" s="3" t="s">
        <v>444</v>
      </c>
      <c r="J248" s="3" t="s">
        <v>197</v>
      </c>
      <c r="K248" s="3">
        <v>6</v>
      </c>
      <c r="L248" s="3">
        <v>106055.3202</v>
      </c>
      <c r="M248" s="5">
        <f t="shared" si="12"/>
        <v>636331.92119999998</v>
      </c>
      <c r="N248" s="5">
        <f t="shared" si="13"/>
        <v>738145.0285919999</v>
      </c>
      <c r="O248" s="3">
        <v>0</v>
      </c>
      <c r="P248" s="14" t="s">
        <v>40</v>
      </c>
      <c r="Q248" s="2" t="s">
        <v>545</v>
      </c>
    </row>
    <row r="249" spans="1:17" ht="18" customHeight="1" x14ac:dyDescent="0.25">
      <c r="A249" s="2" t="s">
        <v>36</v>
      </c>
      <c r="B249" s="4" t="s">
        <v>37</v>
      </c>
      <c r="C249" s="10" t="s">
        <v>785</v>
      </c>
      <c r="D249" s="11" t="s">
        <v>47</v>
      </c>
      <c r="E249" s="2" t="s">
        <v>38</v>
      </c>
      <c r="F249" s="3" t="s">
        <v>297</v>
      </c>
      <c r="G249" s="3" t="s">
        <v>77</v>
      </c>
      <c r="H249" s="3" t="s">
        <v>298</v>
      </c>
      <c r="I249" s="3" t="s">
        <v>445</v>
      </c>
      <c r="J249" s="3" t="s">
        <v>197</v>
      </c>
      <c r="K249" s="3">
        <v>10</v>
      </c>
      <c r="L249" s="3">
        <v>200174.09670000002</v>
      </c>
      <c r="M249" s="5">
        <f t="shared" si="12"/>
        <v>2001740.9670000002</v>
      </c>
      <c r="N249" s="5">
        <f t="shared" si="13"/>
        <v>2322019.5217200001</v>
      </c>
      <c r="O249" s="3">
        <v>0</v>
      </c>
      <c r="P249" s="14" t="s">
        <v>40</v>
      </c>
      <c r="Q249" s="2" t="s">
        <v>545</v>
      </c>
    </row>
    <row r="250" spans="1:17" ht="18" customHeight="1" x14ac:dyDescent="0.25">
      <c r="A250" s="2" t="s">
        <v>36</v>
      </c>
      <c r="B250" s="4" t="s">
        <v>37</v>
      </c>
      <c r="C250" s="10" t="s">
        <v>786</v>
      </c>
      <c r="D250" s="11" t="s">
        <v>47</v>
      </c>
      <c r="E250" s="2" t="s">
        <v>38</v>
      </c>
      <c r="F250" s="3" t="s">
        <v>297</v>
      </c>
      <c r="G250" s="3" t="s">
        <v>77</v>
      </c>
      <c r="H250" s="3" t="s">
        <v>298</v>
      </c>
      <c r="I250" s="3" t="s">
        <v>446</v>
      </c>
      <c r="J250" s="3" t="s">
        <v>197</v>
      </c>
      <c r="K250" s="3">
        <v>4</v>
      </c>
      <c r="L250" s="3">
        <v>110924.08869999999</v>
      </c>
      <c r="M250" s="5">
        <f t="shared" si="12"/>
        <v>443696.35479999997</v>
      </c>
      <c r="N250" s="5">
        <f t="shared" si="13"/>
        <v>514687.77156799991</v>
      </c>
      <c r="O250" s="3">
        <v>0</v>
      </c>
      <c r="P250" s="14" t="s">
        <v>40</v>
      </c>
      <c r="Q250" s="2" t="s">
        <v>545</v>
      </c>
    </row>
    <row r="251" spans="1:17" ht="18" customHeight="1" x14ac:dyDescent="0.25">
      <c r="A251" s="2" t="s">
        <v>36</v>
      </c>
      <c r="B251" s="4" t="s">
        <v>37</v>
      </c>
      <c r="C251" s="10" t="s">
        <v>787</v>
      </c>
      <c r="D251" s="11" t="s">
        <v>47</v>
      </c>
      <c r="E251" s="2" t="s">
        <v>38</v>
      </c>
      <c r="F251" s="3" t="s">
        <v>297</v>
      </c>
      <c r="G251" s="3" t="s">
        <v>77</v>
      </c>
      <c r="H251" s="3" t="s">
        <v>298</v>
      </c>
      <c r="I251" s="3" t="s">
        <v>447</v>
      </c>
      <c r="J251" s="3" t="s">
        <v>197</v>
      </c>
      <c r="K251" s="3">
        <v>4</v>
      </c>
      <c r="L251" s="3">
        <v>132430.50320000001</v>
      </c>
      <c r="M251" s="5">
        <f t="shared" si="12"/>
        <v>529722.01280000003</v>
      </c>
      <c r="N251" s="5">
        <f t="shared" si="13"/>
        <v>614477.53484800004</v>
      </c>
      <c r="O251" s="3">
        <v>0</v>
      </c>
      <c r="P251" s="14" t="s">
        <v>40</v>
      </c>
      <c r="Q251" s="2" t="s">
        <v>545</v>
      </c>
    </row>
    <row r="252" spans="1:17" ht="18" customHeight="1" x14ac:dyDescent="0.25">
      <c r="A252" s="2" t="s">
        <v>36</v>
      </c>
      <c r="B252" s="4" t="s">
        <v>37</v>
      </c>
      <c r="C252" s="10" t="s">
        <v>788</v>
      </c>
      <c r="D252" s="11" t="s">
        <v>47</v>
      </c>
      <c r="E252" s="2" t="s">
        <v>38</v>
      </c>
      <c r="F252" s="3" t="s">
        <v>297</v>
      </c>
      <c r="G252" s="3" t="s">
        <v>77</v>
      </c>
      <c r="H252" s="3" t="s">
        <v>298</v>
      </c>
      <c r="I252" s="3" t="s">
        <v>448</v>
      </c>
      <c r="J252" s="3" t="s">
        <v>197</v>
      </c>
      <c r="K252" s="3">
        <v>4</v>
      </c>
      <c r="L252" s="3">
        <v>56851.739199999996</v>
      </c>
      <c r="M252" s="5">
        <f t="shared" si="12"/>
        <v>227406.95679999999</v>
      </c>
      <c r="N252" s="5">
        <f t="shared" si="13"/>
        <v>263792.06988799997</v>
      </c>
      <c r="O252" s="3">
        <v>0</v>
      </c>
      <c r="P252" s="14" t="s">
        <v>40</v>
      </c>
      <c r="Q252" s="2" t="s">
        <v>545</v>
      </c>
    </row>
    <row r="253" spans="1:17" ht="18" customHeight="1" x14ac:dyDescent="0.25">
      <c r="A253" s="2" t="s">
        <v>36</v>
      </c>
      <c r="B253" s="4" t="s">
        <v>37</v>
      </c>
      <c r="C253" s="10" t="s">
        <v>789</v>
      </c>
      <c r="D253" s="11" t="s">
        <v>47</v>
      </c>
      <c r="E253" s="2" t="s">
        <v>38</v>
      </c>
      <c r="F253" s="3" t="s">
        <v>297</v>
      </c>
      <c r="G253" s="3" t="s">
        <v>77</v>
      </c>
      <c r="H253" s="3" t="s">
        <v>298</v>
      </c>
      <c r="I253" s="3" t="s">
        <v>449</v>
      </c>
      <c r="J253" s="3" t="s">
        <v>197</v>
      </c>
      <c r="K253" s="3">
        <v>4</v>
      </c>
      <c r="L253" s="3">
        <v>100412.7077</v>
      </c>
      <c r="M253" s="5">
        <f t="shared" si="12"/>
        <v>401650.8308</v>
      </c>
      <c r="N253" s="5">
        <f t="shared" si="13"/>
        <v>465914.96372799994</v>
      </c>
      <c r="O253" s="3">
        <v>0</v>
      </c>
      <c r="P253" s="14" t="s">
        <v>40</v>
      </c>
      <c r="Q253" s="2" t="s">
        <v>545</v>
      </c>
    </row>
    <row r="254" spans="1:17" ht="18" customHeight="1" x14ac:dyDescent="0.25">
      <c r="A254" s="2" t="s">
        <v>36</v>
      </c>
      <c r="B254" s="4" t="s">
        <v>37</v>
      </c>
      <c r="C254" s="10" t="s">
        <v>790</v>
      </c>
      <c r="D254" s="11" t="s">
        <v>47</v>
      </c>
      <c r="E254" s="2" t="s">
        <v>38</v>
      </c>
      <c r="F254" s="3" t="s">
        <v>327</v>
      </c>
      <c r="G254" s="3" t="s">
        <v>75</v>
      </c>
      <c r="H254" s="3" t="s">
        <v>328</v>
      </c>
      <c r="I254" s="3" t="s">
        <v>450</v>
      </c>
      <c r="J254" s="3" t="s">
        <v>197</v>
      </c>
      <c r="K254" s="3">
        <v>9</v>
      </c>
      <c r="L254" s="3">
        <v>5661.9585999999999</v>
      </c>
      <c r="M254" s="5">
        <f t="shared" si="12"/>
        <v>50957.627399999998</v>
      </c>
      <c r="N254" s="5">
        <f t="shared" si="13"/>
        <v>59110.84778399999</v>
      </c>
      <c r="O254" s="3">
        <v>0</v>
      </c>
      <c r="P254" s="14" t="s">
        <v>40</v>
      </c>
      <c r="Q254" s="2" t="s">
        <v>545</v>
      </c>
    </row>
    <row r="255" spans="1:17" ht="18" customHeight="1" x14ac:dyDescent="0.25">
      <c r="A255" s="2" t="s">
        <v>36</v>
      </c>
      <c r="B255" s="4" t="s">
        <v>37</v>
      </c>
      <c r="C255" s="10" t="s">
        <v>791</v>
      </c>
      <c r="D255" s="11" t="s">
        <v>47</v>
      </c>
      <c r="E255" s="2" t="s">
        <v>38</v>
      </c>
      <c r="F255" s="3" t="s">
        <v>327</v>
      </c>
      <c r="G255" s="3" t="s">
        <v>75</v>
      </c>
      <c r="H255" s="3" t="s">
        <v>328</v>
      </c>
      <c r="I255" s="3" t="s">
        <v>451</v>
      </c>
      <c r="J255" s="3" t="s">
        <v>197</v>
      </c>
      <c r="K255" s="3">
        <v>4</v>
      </c>
      <c r="L255" s="3">
        <v>633301.03220000002</v>
      </c>
      <c r="M255" s="5">
        <f t="shared" si="12"/>
        <v>2533204.1288000001</v>
      </c>
      <c r="N255" s="5">
        <f t="shared" si="13"/>
        <v>2938516.7894079997</v>
      </c>
      <c r="O255" s="3">
        <v>0</v>
      </c>
      <c r="P255" s="14" t="s">
        <v>40</v>
      </c>
      <c r="Q255" s="2" t="s">
        <v>545</v>
      </c>
    </row>
    <row r="256" spans="1:17" ht="18" customHeight="1" x14ac:dyDescent="0.25">
      <c r="A256" s="2" t="s">
        <v>36</v>
      </c>
      <c r="B256" s="4" t="s">
        <v>37</v>
      </c>
      <c r="C256" s="10" t="s">
        <v>792</v>
      </c>
      <c r="D256" s="11" t="s">
        <v>47</v>
      </c>
      <c r="E256" s="2" t="s">
        <v>38</v>
      </c>
      <c r="F256" s="3" t="s">
        <v>327</v>
      </c>
      <c r="G256" s="3" t="s">
        <v>75</v>
      </c>
      <c r="H256" s="3" t="s">
        <v>328</v>
      </c>
      <c r="I256" s="3" t="s">
        <v>452</v>
      </c>
      <c r="J256" s="3" t="s">
        <v>197</v>
      </c>
      <c r="K256" s="3">
        <v>30</v>
      </c>
      <c r="L256" s="3">
        <v>11323.9172</v>
      </c>
      <c r="M256" s="5">
        <f t="shared" si="12"/>
        <v>339717.516</v>
      </c>
      <c r="N256" s="5">
        <f t="shared" si="13"/>
        <v>394072.31855999999</v>
      </c>
      <c r="O256" s="3">
        <v>0</v>
      </c>
      <c r="P256" s="14" t="s">
        <v>40</v>
      </c>
      <c r="Q256" s="2" t="s">
        <v>545</v>
      </c>
    </row>
    <row r="257" spans="1:17" ht="18" customHeight="1" x14ac:dyDescent="0.25">
      <c r="A257" s="2" t="s">
        <v>36</v>
      </c>
      <c r="B257" s="4" t="s">
        <v>37</v>
      </c>
      <c r="C257" s="10" t="s">
        <v>793</v>
      </c>
      <c r="D257" s="11" t="s">
        <v>47</v>
      </c>
      <c r="E257" s="2" t="s">
        <v>38</v>
      </c>
      <c r="F257" s="3" t="s">
        <v>327</v>
      </c>
      <c r="G257" s="3" t="s">
        <v>75</v>
      </c>
      <c r="H257" s="3" t="s">
        <v>328</v>
      </c>
      <c r="I257" s="3" t="s">
        <v>453</v>
      </c>
      <c r="J257" s="3" t="s">
        <v>197</v>
      </c>
      <c r="K257" s="3">
        <v>6</v>
      </c>
      <c r="L257" s="3">
        <v>144192.932</v>
      </c>
      <c r="M257" s="5">
        <f t="shared" si="12"/>
        <v>865157.59199999995</v>
      </c>
      <c r="N257" s="5">
        <f t="shared" si="13"/>
        <v>1003582.8067199999</v>
      </c>
      <c r="O257" s="3">
        <v>0</v>
      </c>
      <c r="P257" s="14" t="s">
        <v>40</v>
      </c>
      <c r="Q257" s="2" t="s">
        <v>545</v>
      </c>
    </row>
    <row r="258" spans="1:17" ht="18" customHeight="1" x14ac:dyDescent="0.25">
      <c r="A258" s="2" t="s">
        <v>36</v>
      </c>
      <c r="B258" s="4" t="s">
        <v>37</v>
      </c>
      <c r="C258" s="10" t="s">
        <v>794</v>
      </c>
      <c r="D258" s="11" t="s">
        <v>47</v>
      </c>
      <c r="E258" s="2" t="s">
        <v>38</v>
      </c>
      <c r="F258" s="3" t="s">
        <v>297</v>
      </c>
      <c r="G258" s="3" t="s">
        <v>77</v>
      </c>
      <c r="H258" s="3" t="s">
        <v>298</v>
      </c>
      <c r="I258" s="3" t="s">
        <v>454</v>
      </c>
      <c r="J258" s="3" t="s">
        <v>197</v>
      </c>
      <c r="K258" s="3">
        <v>2</v>
      </c>
      <c r="L258" s="3">
        <v>105732.8852</v>
      </c>
      <c r="M258" s="5">
        <f t="shared" si="12"/>
        <v>211465.77040000001</v>
      </c>
      <c r="N258" s="5">
        <f t="shared" si="13"/>
        <v>245300.293664</v>
      </c>
      <c r="O258" s="3">
        <v>0</v>
      </c>
      <c r="P258" s="14" t="s">
        <v>40</v>
      </c>
      <c r="Q258" s="2" t="s">
        <v>545</v>
      </c>
    </row>
    <row r="259" spans="1:17" ht="18" customHeight="1" x14ac:dyDescent="0.25">
      <c r="A259" s="2" t="s">
        <v>36</v>
      </c>
      <c r="B259" s="4" t="s">
        <v>37</v>
      </c>
      <c r="C259" s="10" t="s">
        <v>795</v>
      </c>
      <c r="D259" s="11" t="s">
        <v>47</v>
      </c>
      <c r="E259" s="2" t="s">
        <v>38</v>
      </c>
      <c r="F259" s="3" t="s">
        <v>297</v>
      </c>
      <c r="G259" s="3" t="s">
        <v>77</v>
      </c>
      <c r="H259" s="3" t="s">
        <v>298</v>
      </c>
      <c r="I259" s="3" t="s">
        <v>455</v>
      </c>
      <c r="J259" s="3" t="s">
        <v>197</v>
      </c>
      <c r="K259" s="3">
        <v>2</v>
      </c>
      <c r="L259" s="3">
        <v>117482.41660000001</v>
      </c>
      <c r="M259" s="5">
        <f t="shared" si="12"/>
        <v>234964.83320000002</v>
      </c>
      <c r="N259" s="5">
        <f t="shared" si="13"/>
        <v>272559.206512</v>
      </c>
      <c r="O259" s="3">
        <v>0</v>
      </c>
      <c r="P259" s="14" t="s">
        <v>40</v>
      </c>
      <c r="Q259" s="2" t="s">
        <v>545</v>
      </c>
    </row>
    <row r="260" spans="1:17" ht="18" customHeight="1" x14ac:dyDescent="0.25">
      <c r="A260" s="2" t="s">
        <v>36</v>
      </c>
      <c r="B260" s="4" t="s">
        <v>37</v>
      </c>
      <c r="C260" s="10" t="s">
        <v>796</v>
      </c>
      <c r="D260" s="11" t="s">
        <v>47</v>
      </c>
      <c r="E260" s="2" t="s">
        <v>38</v>
      </c>
      <c r="F260" s="3" t="s">
        <v>297</v>
      </c>
      <c r="G260" s="3" t="s">
        <v>77</v>
      </c>
      <c r="H260" s="3" t="s">
        <v>298</v>
      </c>
      <c r="I260" s="3" t="s">
        <v>456</v>
      </c>
      <c r="J260" s="3" t="s">
        <v>197</v>
      </c>
      <c r="K260" s="3">
        <v>8</v>
      </c>
      <c r="L260" s="3">
        <v>130083.1764</v>
      </c>
      <c r="M260" s="5">
        <f t="shared" si="12"/>
        <v>1040665.4112</v>
      </c>
      <c r="N260" s="5">
        <f t="shared" si="13"/>
        <v>1207171.8769919998</v>
      </c>
      <c r="O260" s="3">
        <v>0</v>
      </c>
      <c r="P260" s="14" t="s">
        <v>40</v>
      </c>
      <c r="Q260" s="2" t="s">
        <v>545</v>
      </c>
    </row>
    <row r="261" spans="1:17" ht="18" customHeight="1" x14ac:dyDescent="0.25">
      <c r="A261" s="2" t="s">
        <v>36</v>
      </c>
      <c r="B261" s="4" t="s">
        <v>37</v>
      </c>
      <c r="C261" s="10" t="s">
        <v>797</v>
      </c>
      <c r="D261" s="11" t="s">
        <v>47</v>
      </c>
      <c r="E261" s="2" t="s">
        <v>38</v>
      </c>
      <c r="F261" s="3" t="s">
        <v>329</v>
      </c>
      <c r="G261" s="3" t="s">
        <v>77</v>
      </c>
      <c r="H261" s="3" t="s">
        <v>330</v>
      </c>
      <c r="I261" s="3" t="s">
        <v>457</v>
      </c>
      <c r="J261" s="3" t="s">
        <v>197</v>
      </c>
      <c r="K261" s="3">
        <v>6</v>
      </c>
      <c r="L261" s="3">
        <v>140633.24960000001</v>
      </c>
      <c r="M261" s="5">
        <f t="shared" si="12"/>
        <v>843799.49760000012</v>
      </c>
      <c r="N261" s="5">
        <f t="shared" si="13"/>
        <v>978807.41721600003</v>
      </c>
      <c r="O261" s="3">
        <v>0</v>
      </c>
      <c r="P261" s="14" t="s">
        <v>40</v>
      </c>
      <c r="Q261" s="2" t="s">
        <v>545</v>
      </c>
    </row>
    <row r="262" spans="1:17" ht="18" customHeight="1" x14ac:dyDescent="0.25">
      <c r="A262" s="2" t="s">
        <v>36</v>
      </c>
      <c r="B262" s="4" t="s">
        <v>37</v>
      </c>
      <c r="C262" s="10" t="s">
        <v>798</v>
      </c>
      <c r="D262" s="11" t="s">
        <v>47</v>
      </c>
      <c r="E262" s="2" t="s">
        <v>38</v>
      </c>
      <c r="F262" s="3" t="s">
        <v>329</v>
      </c>
      <c r="G262" s="3" t="s">
        <v>77</v>
      </c>
      <c r="H262" s="3" t="s">
        <v>330</v>
      </c>
      <c r="I262" s="3" t="s">
        <v>458</v>
      </c>
      <c r="J262" s="3" t="s">
        <v>197</v>
      </c>
      <c r="K262" s="3">
        <v>1</v>
      </c>
      <c r="L262" s="3">
        <v>182278.95420000001</v>
      </c>
      <c r="M262" s="5">
        <f t="shared" si="12"/>
        <v>182278.95420000001</v>
      </c>
      <c r="N262" s="5">
        <f t="shared" si="13"/>
        <v>211443.58687199999</v>
      </c>
      <c r="O262" s="3">
        <v>0</v>
      </c>
      <c r="P262" s="14" t="s">
        <v>40</v>
      </c>
      <c r="Q262" s="2" t="s">
        <v>545</v>
      </c>
    </row>
    <row r="263" spans="1:17" ht="18" customHeight="1" x14ac:dyDescent="0.25">
      <c r="A263" s="2" t="s">
        <v>36</v>
      </c>
      <c r="B263" s="4" t="s">
        <v>37</v>
      </c>
      <c r="C263" s="10" t="s">
        <v>799</v>
      </c>
      <c r="D263" s="11" t="s">
        <v>47</v>
      </c>
      <c r="E263" s="2" t="s">
        <v>38</v>
      </c>
      <c r="F263" s="3" t="s">
        <v>331</v>
      </c>
      <c r="G263" s="3" t="s">
        <v>75</v>
      </c>
      <c r="H263" s="3" t="s">
        <v>332</v>
      </c>
      <c r="I263" s="3" t="s">
        <v>459</v>
      </c>
      <c r="J263" s="3" t="s">
        <v>197</v>
      </c>
      <c r="K263" s="3">
        <v>6</v>
      </c>
      <c r="L263" s="3">
        <v>35467.85</v>
      </c>
      <c r="M263" s="5">
        <f t="shared" si="12"/>
        <v>212807.09999999998</v>
      </c>
      <c r="N263" s="5">
        <f t="shared" si="13"/>
        <v>246856.23599999995</v>
      </c>
      <c r="O263" s="3">
        <v>0</v>
      </c>
      <c r="P263" s="14" t="s">
        <v>40</v>
      </c>
      <c r="Q263" s="2" t="s">
        <v>545</v>
      </c>
    </row>
    <row r="264" spans="1:17" ht="18" customHeight="1" x14ac:dyDescent="0.25">
      <c r="A264" s="2" t="s">
        <v>36</v>
      </c>
      <c r="B264" s="4" t="s">
        <v>37</v>
      </c>
      <c r="C264" s="10" t="s">
        <v>800</v>
      </c>
      <c r="D264" s="11" t="s">
        <v>47</v>
      </c>
      <c r="E264" s="2" t="s">
        <v>38</v>
      </c>
      <c r="F264" s="3" t="s">
        <v>297</v>
      </c>
      <c r="G264" s="3" t="s">
        <v>77</v>
      </c>
      <c r="H264" s="3" t="s">
        <v>298</v>
      </c>
      <c r="I264" s="3" t="s">
        <v>460</v>
      </c>
      <c r="J264" s="3" t="s">
        <v>197</v>
      </c>
      <c r="K264" s="3">
        <v>4</v>
      </c>
      <c r="L264" s="3">
        <v>21925.58</v>
      </c>
      <c r="M264" s="5">
        <f t="shared" si="12"/>
        <v>87702.32</v>
      </c>
      <c r="N264" s="5">
        <f t="shared" si="13"/>
        <v>101734.6912</v>
      </c>
      <c r="O264" s="3">
        <v>0</v>
      </c>
      <c r="P264" s="14" t="s">
        <v>40</v>
      </c>
      <c r="Q264" s="2" t="s">
        <v>545</v>
      </c>
    </row>
    <row r="265" spans="1:17" ht="18" customHeight="1" x14ac:dyDescent="0.25">
      <c r="A265" s="2" t="s">
        <v>36</v>
      </c>
      <c r="B265" s="4" t="s">
        <v>37</v>
      </c>
      <c r="C265" s="10" t="s">
        <v>801</v>
      </c>
      <c r="D265" s="11" t="s">
        <v>47</v>
      </c>
      <c r="E265" s="2" t="s">
        <v>38</v>
      </c>
      <c r="F265" s="3" t="s">
        <v>297</v>
      </c>
      <c r="G265" s="3" t="s">
        <v>77</v>
      </c>
      <c r="H265" s="3" t="s">
        <v>298</v>
      </c>
      <c r="I265" s="3" t="s">
        <v>461</v>
      </c>
      <c r="J265" s="3" t="s">
        <v>197</v>
      </c>
      <c r="K265" s="3">
        <v>58</v>
      </c>
      <c r="L265" s="3">
        <v>1257.4965</v>
      </c>
      <c r="M265" s="5">
        <f t="shared" si="12"/>
        <v>72934.796999999991</v>
      </c>
      <c r="N265" s="5">
        <f t="shared" si="13"/>
        <v>84604.364519999988</v>
      </c>
      <c r="O265" s="3">
        <v>0</v>
      </c>
      <c r="P265" s="14" t="s">
        <v>40</v>
      </c>
      <c r="Q265" s="2" t="s">
        <v>545</v>
      </c>
    </row>
    <row r="266" spans="1:17" ht="18" customHeight="1" x14ac:dyDescent="0.25">
      <c r="A266" s="2" t="s">
        <v>36</v>
      </c>
      <c r="B266" s="4" t="s">
        <v>37</v>
      </c>
      <c r="C266" s="10" t="s">
        <v>802</v>
      </c>
      <c r="D266" s="11" t="s">
        <v>47</v>
      </c>
      <c r="E266" s="2" t="s">
        <v>38</v>
      </c>
      <c r="F266" s="3" t="s">
        <v>297</v>
      </c>
      <c r="G266" s="3" t="s">
        <v>77</v>
      </c>
      <c r="H266" s="3" t="s">
        <v>298</v>
      </c>
      <c r="I266" s="3" t="s">
        <v>462</v>
      </c>
      <c r="J266" s="3" t="s">
        <v>197</v>
      </c>
      <c r="K266" s="3">
        <v>12</v>
      </c>
      <c r="L266" s="3">
        <v>1476.7523000000001</v>
      </c>
      <c r="M266" s="5">
        <f t="shared" si="12"/>
        <v>17721.027600000001</v>
      </c>
      <c r="N266" s="5">
        <f t="shared" si="13"/>
        <v>20556.392016000002</v>
      </c>
      <c r="O266" s="3">
        <v>0</v>
      </c>
      <c r="P266" s="14" t="s">
        <v>40</v>
      </c>
      <c r="Q266" s="2" t="s">
        <v>545</v>
      </c>
    </row>
    <row r="267" spans="1:17" ht="18" customHeight="1" x14ac:dyDescent="0.25">
      <c r="A267" s="2" t="s">
        <v>36</v>
      </c>
      <c r="B267" s="4" t="s">
        <v>37</v>
      </c>
      <c r="C267" s="10" t="s">
        <v>803</v>
      </c>
      <c r="D267" s="11" t="s">
        <v>47</v>
      </c>
      <c r="E267" s="2" t="s">
        <v>38</v>
      </c>
      <c r="F267" s="3" t="s">
        <v>297</v>
      </c>
      <c r="G267" s="3" t="s">
        <v>77</v>
      </c>
      <c r="H267" s="3" t="s">
        <v>298</v>
      </c>
      <c r="I267" s="3" t="s">
        <v>463</v>
      </c>
      <c r="J267" s="3" t="s">
        <v>197</v>
      </c>
      <c r="K267" s="3">
        <v>24</v>
      </c>
      <c r="L267" s="3">
        <v>16766.62</v>
      </c>
      <c r="M267" s="5">
        <f t="shared" si="12"/>
        <v>402398.88</v>
      </c>
      <c r="N267" s="5">
        <f t="shared" si="13"/>
        <v>466782.70079999999</v>
      </c>
      <c r="O267" s="3">
        <v>0</v>
      </c>
      <c r="P267" s="14" t="s">
        <v>40</v>
      </c>
      <c r="Q267" s="2" t="s">
        <v>545</v>
      </c>
    </row>
    <row r="268" spans="1:17" ht="18" customHeight="1" x14ac:dyDescent="0.25">
      <c r="A268" s="2" t="s">
        <v>36</v>
      </c>
      <c r="B268" s="4" t="s">
        <v>37</v>
      </c>
      <c r="C268" s="10" t="s">
        <v>804</v>
      </c>
      <c r="D268" s="11" t="s">
        <v>47</v>
      </c>
      <c r="E268" s="2" t="s">
        <v>38</v>
      </c>
      <c r="F268" s="3" t="s">
        <v>297</v>
      </c>
      <c r="G268" s="3" t="s">
        <v>77</v>
      </c>
      <c r="H268" s="3" t="s">
        <v>298</v>
      </c>
      <c r="I268" s="3" t="s">
        <v>464</v>
      </c>
      <c r="J268" s="3" t="s">
        <v>197</v>
      </c>
      <c r="K268" s="3">
        <v>4</v>
      </c>
      <c r="L268" s="3">
        <v>9028.18</v>
      </c>
      <c r="M268" s="5">
        <f t="shared" si="12"/>
        <v>36112.720000000001</v>
      </c>
      <c r="N268" s="5">
        <f t="shared" si="13"/>
        <v>41890.7552</v>
      </c>
      <c r="O268" s="3">
        <v>0</v>
      </c>
      <c r="P268" s="14" t="s">
        <v>40</v>
      </c>
      <c r="Q268" s="2" t="s">
        <v>545</v>
      </c>
    </row>
    <row r="269" spans="1:17" ht="18" customHeight="1" x14ac:dyDescent="0.25">
      <c r="A269" s="2" t="s">
        <v>36</v>
      </c>
      <c r="B269" s="4" t="s">
        <v>37</v>
      </c>
      <c r="C269" s="10" t="s">
        <v>805</v>
      </c>
      <c r="D269" s="11" t="s">
        <v>47</v>
      </c>
      <c r="E269" s="2" t="s">
        <v>38</v>
      </c>
      <c r="F269" s="3" t="s">
        <v>297</v>
      </c>
      <c r="G269" s="3" t="s">
        <v>77</v>
      </c>
      <c r="H269" s="3" t="s">
        <v>298</v>
      </c>
      <c r="I269" s="3" t="s">
        <v>465</v>
      </c>
      <c r="J269" s="3" t="s">
        <v>197</v>
      </c>
      <c r="K269" s="3">
        <v>16</v>
      </c>
      <c r="L269" s="3">
        <v>260018.03269999998</v>
      </c>
      <c r="M269" s="5">
        <f t="shared" si="12"/>
        <v>4160288.5231999997</v>
      </c>
      <c r="N269" s="5">
        <f t="shared" si="13"/>
        <v>4825934.6869119992</v>
      </c>
      <c r="O269" s="3">
        <v>0</v>
      </c>
      <c r="P269" s="14" t="s">
        <v>40</v>
      </c>
      <c r="Q269" s="2" t="s">
        <v>545</v>
      </c>
    </row>
    <row r="270" spans="1:17" ht="18" customHeight="1" x14ac:dyDescent="0.25">
      <c r="A270" s="2" t="s">
        <v>36</v>
      </c>
      <c r="B270" s="4" t="s">
        <v>37</v>
      </c>
      <c r="C270" s="10" t="s">
        <v>806</v>
      </c>
      <c r="D270" s="11" t="s">
        <v>47</v>
      </c>
      <c r="E270" s="2" t="s">
        <v>38</v>
      </c>
      <c r="F270" s="3" t="s">
        <v>297</v>
      </c>
      <c r="G270" s="3" t="s">
        <v>77</v>
      </c>
      <c r="H270" s="3" t="s">
        <v>298</v>
      </c>
      <c r="I270" s="3" t="s">
        <v>466</v>
      </c>
      <c r="J270" s="3" t="s">
        <v>197</v>
      </c>
      <c r="K270" s="3">
        <v>4</v>
      </c>
      <c r="L270" s="3">
        <v>146740.1685</v>
      </c>
      <c r="M270" s="5">
        <f t="shared" si="12"/>
        <v>586960.674</v>
      </c>
      <c r="N270" s="5">
        <f t="shared" si="13"/>
        <v>680874.38183999993</v>
      </c>
      <c r="O270" s="3">
        <v>0</v>
      </c>
      <c r="P270" s="14" t="s">
        <v>40</v>
      </c>
      <c r="Q270" s="2" t="s">
        <v>545</v>
      </c>
    </row>
    <row r="271" spans="1:17" ht="18" customHeight="1" x14ac:dyDescent="0.25">
      <c r="A271" s="2" t="s">
        <v>36</v>
      </c>
      <c r="B271" s="4" t="s">
        <v>37</v>
      </c>
      <c r="C271" s="10" t="s">
        <v>807</v>
      </c>
      <c r="D271" s="11" t="s">
        <v>47</v>
      </c>
      <c r="E271" s="2" t="s">
        <v>38</v>
      </c>
      <c r="F271" s="3" t="s">
        <v>297</v>
      </c>
      <c r="G271" s="3" t="s">
        <v>77</v>
      </c>
      <c r="H271" s="3" t="s">
        <v>298</v>
      </c>
      <c r="I271" s="3" t="s">
        <v>467</v>
      </c>
      <c r="J271" s="3" t="s">
        <v>197</v>
      </c>
      <c r="K271" s="3">
        <v>4</v>
      </c>
      <c r="L271" s="3">
        <v>74946.791400000002</v>
      </c>
      <c r="M271" s="5">
        <f t="shared" si="12"/>
        <v>299787.16560000001</v>
      </c>
      <c r="N271" s="5">
        <f t="shared" si="13"/>
        <v>347753.112096</v>
      </c>
      <c r="O271" s="3">
        <v>0</v>
      </c>
      <c r="P271" s="14" t="s">
        <v>40</v>
      </c>
      <c r="Q271" s="2" t="s">
        <v>545</v>
      </c>
    </row>
    <row r="272" spans="1:17" ht="18" customHeight="1" x14ac:dyDescent="0.25">
      <c r="A272" s="2" t="s">
        <v>36</v>
      </c>
      <c r="B272" s="4" t="s">
        <v>37</v>
      </c>
      <c r="C272" s="10" t="s">
        <v>808</v>
      </c>
      <c r="D272" s="11" t="s">
        <v>47</v>
      </c>
      <c r="E272" s="2" t="s">
        <v>38</v>
      </c>
      <c r="F272" s="3" t="s">
        <v>297</v>
      </c>
      <c r="G272" s="3" t="s">
        <v>77</v>
      </c>
      <c r="H272" s="3" t="s">
        <v>298</v>
      </c>
      <c r="I272" s="3" t="s">
        <v>468</v>
      </c>
      <c r="J272" s="3" t="s">
        <v>197</v>
      </c>
      <c r="K272" s="3">
        <v>4</v>
      </c>
      <c r="L272" s="3">
        <v>267737.12660000002</v>
      </c>
      <c r="M272" s="5">
        <f t="shared" si="12"/>
        <v>1070948.5064000001</v>
      </c>
      <c r="N272" s="5">
        <f t="shared" si="13"/>
        <v>1242300.267424</v>
      </c>
      <c r="O272" s="3">
        <v>0</v>
      </c>
      <c r="P272" s="14" t="s">
        <v>40</v>
      </c>
      <c r="Q272" s="2" t="s">
        <v>545</v>
      </c>
    </row>
    <row r="273" spans="1:17" ht="18" customHeight="1" x14ac:dyDescent="0.25">
      <c r="A273" s="2" t="s">
        <v>36</v>
      </c>
      <c r="B273" s="4" t="s">
        <v>37</v>
      </c>
      <c r="C273" s="10" t="s">
        <v>809</v>
      </c>
      <c r="D273" s="11" t="s">
        <v>47</v>
      </c>
      <c r="E273" s="2" t="s">
        <v>38</v>
      </c>
      <c r="F273" s="3" t="s">
        <v>297</v>
      </c>
      <c r="G273" s="3" t="s">
        <v>77</v>
      </c>
      <c r="H273" s="3" t="s">
        <v>298</v>
      </c>
      <c r="I273" s="3" t="s">
        <v>469</v>
      </c>
      <c r="J273" s="3" t="s">
        <v>197</v>
      </c>
      <c r="K273" s="3">
        <v>4</v>
      </c>
      <c r="L273" s="3">
        <v>358863.70630000002</v>
      </c>
      <c r="M273" s="5">
        <f t="shared" si="12"/>
        <v>1435454.8252000001</v>
      </c>
      <c r="N273" s="5">
        <f t="shared" si="13"/>
        <v>1665127.597232</v>
      </c>
      <c r="O273" s="3">
        <v>0</v>
      </c>
      <c r="P273" s="14" t="s">
        <v>40</v>
      </c>
      <c r="Q273" s="2" t="s">
        <v>545</v>
      </c>
    </row>
    <row r="274" spans="1:17" ht="18" customHeight="1" x14ac:dyDescent="0.25">
      <c r="A274" s="2" t="s">
        <v>36</v>
      </c>
      <c r="B274" s="4" t="s">
        <v>37</v>
      </c>
      <c r="C274" s="10" t="s">
        <v>810</v>
      </c>
      <c r="D274" s="11" t="s">
        <v>47</v>
      </c>
      <c r="E274" s="2" t="s">
        <v>38</v>
      </c>
      <c r="F274" s="3" t="s">
        <v>297</v>
      </c>
      <c r="G274" s="3" t="s">
        <v>77</v>
      </c>
      <c r="H274" s="3" t="s">
        <v>298</v>
      </c>
      <c r="I274" s="3" t="s">
        <v>470</v>
      </c>
      <c r="J274" s="3" t="s">
        <v>197</v>
      </c>
      <c r="K274" s="3">
        <v>18</v>
      </c>
      <c r="L274" s="3">
        <v>1367.1244000000002</v>
      </c>
      <c r="M274" s="5">
        <f t="shared" si="12"/>
        <v>24608.239200000004</v>
      </c>
      <c r="N274" s="5">
        <f t="shared" si="13"/>
        <v>28545.557472</v>
      </c>
      <c r="O274" s="3">
        <v>0</v>
      </c>
      <c r="P274" s="14" t="s">
        <v>40</v>
      </c>
      <c r="Q274" s="2" t="s">
        <v>545</v>
      </c>
    </row>
    <row r="275" spans="1:17" ht="18" customHeight="1" x14ac:dyDescent="0.25">
      <c r="A275" s="2" t="s">
        <v>36</v>
      </c>
      <c r="B275" s="4" t="s">
        <v>37</v>
      </c>
      <c r="C275" s="10" t="s">
        <v>811</v>
      </c>
      <c r="D275" s="11" t="s">
        <v>47</v>
      </c>
      <c r="E275" s="2" t="s">
        <v>38</v>
      </c>
      <c r="F275" s="3" t="s">
        <v>297</v>
      </c>
      <c r="G275" s="3" t="s">
        <v>77</v>
      </c>
      <c r="H275" s="3" t="s">
        <v>298</v>
      </c>
      <c r="I275" s="3" t="s">
        <v>471</v>
      </c>
      <c r="J275" s="3" t="s">
        <v>197</v>
      </c>
      <c r="K275" s="3">
        <v>10</v>
      </c>
      <c r="L275" s="3">
        <v>1302.6374000000001</v>
      </c>
      <c r="M275" s="5">
        <f t="shared" si="12"/>
        <v>13026.374</v>
      </c>
      <c r="N275" s="5">
        <f t="shared" si="13"/>
        <v>15110.59384</v>
      </c>
      <c r="O275" s="3">
        <v>0</v>
      </c>
      <c r="P275" s="14" t="s">
        <v>40</v>
      </c>
      <c r="Q275" s="2" t="s">
        <v>545</v>
      </c>
    </row>
    <row r="276" spans="1:17" ht="18" customHeight="1" x14ac:dyDescent="0.25">
      <c r="A276" s="2" t="s">
        <v>36</v>
      </c>
      <c r="B276" s="4" t="s">
        <v>37</v>
      </c>
      <c r="C276" s="10" t="s">
        <v>812</v>
      </c>
      <c r="D276" s="11" t="s">
        <v>47</v>
      </c>
      <c r="E276" s="2" t="s">
        <v>38</v>
      </c>
      <c r="F276" s="3" t="s">
        <v>297</v>
      </c>
      <c r="G276" s="3" t="s">
        <v>77</v>
      </c>
      <c r="H276" s="3" t="s">
        <v>298</v>
      </c>
      <c r="I276" s="3" t="s">
        <v>472</v>
      </c>
      <c r="J276" s="3" t="s">
        <v>197</v>
      </c>
      <c r="K276" s="3">
        <v>4</v>
      </c>
      <c r="L276" s="3">
        <v>0</v>
      </c>
      <c r="M276" s="5">
        <f t="shared" si="12"/>
        <v>0</v>
      </c>
      <c r="N276" s="5">
        <f t="shared" si="13"/>
        <v>0</v>
      </c>
      <c r="O276" s="3">
        <v>0</v>
      </c>
      <c r="P276" s="14" t="s">
        <v>40</v>
      </c>
      <c r="Q276" s="2" t="s">
        <v>545</v>
      </c>
    </row>
    <row r="277" spans="1:17" ht="18" customHeight="1" x14ac:dyDescent="0.25">
      <c r="A277" s="2" t="s">
        <v>36</v>
      </c>
      <c r="B277" s="4" t="s">
        <v>37</v>
      </c>
      <c r="C277" s="10" t="s">
        <v>813</v>
      </c>
      <c r="D277" s="11" t="s">
        <v>47</v>
      </c>
      <c r="E277" s="2" t="s">
        <v>38</v>
      </c>
      <c r="F277" s="3" t="s">
        <v>297</v>
      </c>
      <c r="G277" s="3" t="s">
        <v>77</v>
      </c>
      <c r="H277" s="3" t="s">
        <v>298</v>
      </c>
      <c r="I277" s="3" t="s">
        <v>473</v>
      </c>
      <c r="J277" s="3" t="s">
        <v>197</v>
      </c>
      <c r="K277" s="3">
        <v>4</v>
      </c>
      <c r="L277" s="3">
        <v>9475455.3833000008</v>
      </c>
      <c r="M277" s="5">
        <f t="shared" si="12"/>
        <v>37901821.533200003</v>
      </c>
      <c r="N277" s="5">
        <f t="shared" si="13"/>
        <v>43966112.978512004</v>
      </c>
      <c r="O277" s="3">
        <v>0</v>
      </c>
      <c r="P277" s="14" t="s">
        <v>40</v>
      </c>
      <c r="Q277" s="2" t="s">
        <v>545</v>
      </c>
    </row>
    <row r="278" spans="1:17" ht="18" customHeight="1" x14ac:dyDescent="0.25">
      <c r="A278" s="2" t="s">
        <v>36</v>
      </c>
      <c r="B278" s="4" t="s">
        <v>37</v>
      </c>
      <c r="C278" s="10" t="s">
        <v>814</v>
      </c>
      <c r="D278" s="11" t="s">
        <v>47</v>
      </c>
      <c r="E278" s="2" t="s">
        <v>38</v>
      </c>
      <c r="F278" s="3" t="s">
        <v>297</v>
      </c>
      <c r="G278" s="3" t="s">
        <v>77</v>
      </c>
      <c r="H278" s="3" t="s">
        <v>298</v>
      </c>
      <c r="I278" s="3" t="s">
        <v>474</v>
      </c>
      <c r="J278" s="3" t="s">
        <v>197</v>
      </c>
      <c r="K278" s="3">
        <v>4</v>
      </c>
      <c r="L278" s="3">
        <v>8782104.0567000005</v>
      </c>
      <c r="M278" s="5">
        <f t="shared" si="12"/>
        <v>35128416.226800002</v>
      </c>
      <c r="N278" s="5">
        <f t="shared" si="13"/>
        <v>40748962.823087998</v>
      </c>
      <c r="O278" s="3">
        <v>0</v>
      </c>
      <c r="P278" s="14" t="s">
        <v>40</v>
      </c>
      <c r="Q278" s="2" t="s">
        <v>545</v>
      </c>
    </row>
    <row r="279" spans="1:17" ht="18" customHeight="1" x14ac:dyDescent="0.25">
      <c r="A279" s="2" t="s">
        <v>36</v>
      </c>
      <c r="B279" s="4" t="s">
        <v>37</v>
      </c>
      <c r="C279" s="10" t="s">
        <v>815</v>
      </c>
      <c r="D279" s="11" t="s">
        <v>47</v>
      </c>
      <c r="E279" s="2" t="s">
        <v>38</v>
      </c>
      <c r="F279" s="3" t="s">
        <v>297</v>
      </c>
      <c r="G279" s="3" t="s">
        <v>77</v>
      </c>
      <c r="H279" s="3" t="s">
        <v>298</v>
      </c>
      <c r="I279" s="3" t="s">
        <v>475</v>
      </c>
      <c r="J279" s="3" t="s">
        <v>197</v>
      </c>
      <c r="K279" s="3">
        <v>4</v>
      </c>
      <c r="L279" s="3">
        <v>9703494.3126999997</v>
      </c>
      <c r="M279" s="5">
        <f t="shared" si="12"/>
        <v>38813977.250799999</v>
      </c>
      <c r="N279" s="5">
        <f t="shared" si="13"/>
        <v>45024213.610927999</v>
      </c>
      <c r="O279" s="3">
        <v>0</v>
      </c>
      <c r="P279" s="14" t="s">
        <v>40</v>
      </c>
      <c r="Q279" s="2" t="s">
        <v>545</v>
      </c>
    </row>
    <row r="280" spans="1:17" ht="18" customHeight="1" x14ac:dyDescent="0.25">
      <c r="A280" s="2" t="s">
        <v>36</v>
      </c>
      <c r="B280" s="4" t="s">
        <v>37</v>
      </c>
      <c r="C280" s="10" t="s">
        <v>816</v>
      </c>
      <c r="D280" s="11" t="s">
        <v>47</v>
      </c>
      <c r="E280" s="2" t="s">
        <v>38</v>
      </c>
      <c r="F280" s="3" t="s">
        <v>297</v>
      </c>
      <c r="G280" s="3" t="s">
        <v>77</v>
      </c>
      <c r="H280" s="3" t="s">
        <v>298</v>
      </c>
      <c r="I280" s="3" t="s">
        <v>476</v>
      </c>
      <c r="J280" s="3" t="s">
        <v>197</v>
      </c>
      <c r="K280" s="3">
        <v>4</v>
      </c>
      <c r="L280" s="3">
        <v>10125890.611399999</v>
      </c>
      <c r="M280" s="5">
        <f t="shared" si="12"/>
        <v>40503562.445599996</v>
      </c>
      <c r="N280" s="5">
        <f t="shared" si="13"/>
        <v>46984132.436895989</v>
      </c>
      <c r="O280" s="3">
        <v>0</v>
      </c>
      <c r="P280" s="14" t="s">
        <v>40</v>
      </c>
      <c r="Q280" s="2" t="s">
        <v>545</v>
      </c>
    </row>
    <row r="281" spans="1:17" ht="18" customHeight="1" x14ac:dyDescent="0.25">
      <c r="A281" s="2" t="s">
        <v>36</v>
      </c>
      <c r="B281" s="4" t="s">
        <v>37</v>
      </c>
      <c r="C281" s="10" t="s">
        <v>817</v>
      </c>
      <c r="D281" s="11" t="s">
        <v>47</v>
      </c>
      <c r="E281" s="2" t="s">
        <v>38</v>
      </c>
      <c r="F281" s="3" t="s">
        <v>333</v>
      </c>
      <c r="G281" s="3" t="s">
        <v>334</v>
      </c>
      <c r="H281" s="3" t="s">
        <v>335</v>
      </c>
      <c r="I281" s="3" t="s">
        <v>477</v>
      </c>
      <c r="J281" s="3" t="s">
        <v>197</v>
      </c>
      <c r="K281" s="3">
        <v>4</v>
      </c>
      <c r="L281" s="3">
        <v>60804.792300000001</v>
      </c>
      <c r="M281" s="5">
        <f t="shared" si="12"/>
        <v>243219.1692</v>
      </c>
      <c r="N281" s="5">
        <f t="shared" si="13"/>
        <v>282134.23627200001</v>
      </c>
      <c r="O281" s="3">
        <v>0</v>
      </c>
      <c r="P281" s="14" t="s">
        <v>40</v>
      </c>
      <c r="Q281" s="2" t="s">
        <v>545</v>
      </c>
    </row>
    <row r="282" spans="1:17" ht="18" customHeight="1" x14ac:dyDescent="0.25">
      <c r="A282" s="2" t="s">
        <v>36</v>
      </c>
      <c r="B282" s="4" t="s">
        <v>37</v>
      </c>
      <c r="C282" s="10" t="s">
        <v>818</v>
      </c>
      <c r="D282" s="11" t="s">
        <v>47</v>
      </c>
      <c r="E282" s="2" t="s">
        <v>38</v>
      </c>
      <c r="F282" s="3" t="s">
        <v>336</v>
      </c>
      <c r="G282" s="3" t="s">
        <v>334</v>
      </c>
      <c r="H282" s="3" t="s">
        <v>337</v>
      </c>
      <c r="I282" s="3" t="s">
        <v>478</v>
      </c>
      <c r="J282" s="3" t="s">
        <v>197</v>
      </c>
      <c r="K282" s="3">
        <v>12</v>
      </c>
      <c r="L282" s="3">
        <v>70052.228099999993</v>
      </c>
      <c r="M282" s="5">
        <f t="shared" si="12"/>
        <v>840626.73719999986</v>
      </c>
      <c r="N282" s="5">
        <f t="shared" si="13"/>
        <v>975127.01515199977</v>
      </c>
      <c r="O282" s="3">
        <v>0</v>
      </c>
      <c r="P282" s="14" t="s">
        <v>40</v>
      </c>
      <c r="Q282" s="2" t="s">
        <v>545</v>
      </c>
    </row>
    <row r="283" spans="1:17" ht="18" customHeight="1" x14ac:dyDescent="0.25">
      <c r="A283" s="2" t="s">
        <v>36</v>
      </c>
      <c r="B283" s="4" t="s">
        <v>37</v>
      </c>
      <c r="C283" s="10" t="s">
        <v>819</v>
      </c>
      <c r="D283" s="11" t="s">
        <v>47</v>
      </c>
      <c r="E283" s="2" t="s">
        <v>38</v>
      </c>
      <c r="F283" s="3" t="s">
        <v>338</v>
      </c>
      <c r="G283" s="3" t="s">
        <v>339</v>
      </c>
      <c r="H283" s="3" t="s">
        <v>340</v>
      </c>
      <c r="I283" s="3" t="s">
        <v>479</v>
      </c>
      <c r="J283" s="3" t="s">
        <v>197</v>
      </c>
      <c r="K283" s="3">
        <v>8</v>
      </c>
      <c r="L283" s="3">
        <v>227387.61070000002</v>
      </c>
      <c r="M283" s="5">
        <f t="shared" si="12"/>
        <v>1819100.8856000002</v>
      </c>
      <c r="N283" s="5">
        <f t="shared" si="13"/>
        <v>2110157.0272960002</v>
      </c>
      <c r="O283" s="3">
        <v>0</v>
      </c>
      <c r="P283" s="14" t="s">
        <v>40</v>
      </c>
      <c r="Q283" s="2" t="s">
        <v>545</v>
      </c>
    </row>
    <row r="284" spans="1:17" ht="18" customHeight="1" x14ac:dyDescent="0.25">
      <c r="A284" s="2" t="s">
        <v>36</v>
      </c>
      <c r="B284" s="4" t="s">
        <v>37</v>
      </c>
      <c r="C284" s="10" t="s">
        <v>820</v>
      </c>
      <c r="D284" s="11" t="s">
        <v>47</v>
      </c>
      <c r="E284" s="2" t="s">
        <v>38</v>
      </c>
      <c r="F284" s="3" t="s">
        <v>338</v>
      </c>
      <c r="G284" s="3" t="s">
        <v>339</v>
      </c>
      <c r="H284" s="3" t="s">
        <v>340</v>
      </c>
      <c r="I284" s="3" t="s">
        <v>480</v>
      </c>
      <c r="J284" s="3" t="s">
        <v>197</v>
      </c>
      <c r="K284" s="3">
        <v>8</v>
      </c>
      <c r="L284" s="3">
        <v>227387.61070000002</v>
      </c>
      <c r="M284" s="5">
        <f t="shared" si="12"/>
        <v>1819100.8856000002</v>
      </c>
      <c r="N284" s="5">
        <f t="shared" si="13"/>
        <v>2110157.0272960002</v>
      </c>
      <c r="O284" s="3">
        <v>0</v>
      </c>
      <c r="P284" s="14" t="s">
        <v>40</v>
      </c>
      <c r="Q284" s="2" t="s">
        <v>545</v>
      </c>
    </row>
    <row r="285" spans="1:17" ht="18" customHeight="1" x14ac:dyDescent="0.25">
      <c r="A285" s="2" t="s">
        <v>36</v>
      </c>
      <c r="B285" s="4" t="s">
        <v>37</v>
      </c>
      <c r="C285" s="10" t="s">
        <v>821</v>
      </c>
      <c r="D285" s="11" t="s">
        <v>47</v>
      </c>
      <c r="E285" s="2" t="s">
        <v>38</v>
      </c>
      <c r="F285" s="3" t="s">
        <v>341</v>
      </c>
      <c r="G285" s="3" t="s">
        <v>342</v>
      </c>
      <c r="H285" s="3" t="s">
        <v>74</v>
      </c>
      <c r="I285" s="3" t="s">
        <v>481</v>
      </c>
      <c r="J285" s="3" t="s">
        <v>197</v>
      </c>
      <c r="K285" s="3">
        <v>9</v>
      </c>
      <c r="L285" s="3">
        <v>46772.4211</v>
      </c>
      <c r="M285" s="5">
        <f t="shared" si="12"/>
        <v>420951.78989999997</v>
      </c>
      <c r="N285" s="5">
        <f t="shared" si="13"/>
        <v>488304.07628399995</v>
      </c>
      <c r="O285" s="3">
        <v>0</v>
      </c>
      <c r="P285" s="14" t="s">
        <v>40</v>
      </c>
      <c r="Q285" s="2" t="s">
        <v>545</v>
      </c>
    </row>
    <row r="286" spans="1:17" ht="18" customHeight="1" x14ac:dyDescent="0.25">
      <c r="A286" s="2" t="s">
        <v>36</v>
      </c>
      <c r="B286" s="4" t="s">
        <v>37</v>
      </c>
      <c r="C286" s="10" t="s">
        <v>822</v>
      </c>
      <c r="D286" s="11" t="s">
        <v>47</v>
      </c>
      <c r="E286" s="2" t="s">
        <v>38</v>
      </c>
      <c r="F286" s="3" t="s">
        <v>341</v>
      </c>
      <c r="G286" s="3" t="s">
        <v>342</v>
      </c>
      <c r="H286" s="3" t="s">
        <v>74</v>
      </c>
      <c r="I286" s="3" t="s">
        <v>482</v>
      </c>
      <c r="J286" s="3" t="s">
        <v>197</v>
      </c>
      <c r="K286" s="3">
        <v>6</v>
      </c>
      <c r="L286" s="3">
        <v>63513.246299999999</v>
      </c>
      <c r="M286" s="5">
        <f t="shared" si="12"/>
        <v>381079.47779999999</v>
      </c>
      <c r="N286" s="5">
        <f t="shared" si="13"/>
        <v>442052.19424799999</v>
      </c>
      <c r="O286" s="3">
        <v>0</v>
      </c>
      <c r="P286" s="14" t="s">
        <v>40</v>
      </c>
      <c r="Q286" s="2" t="s">
        <v>545</v>
      </c>
    </row>
    <row r="287" spans="1:17" ht="18" customHeight="1" x14ac:dyDescent="0.25">
      <c r="A287" s="2" t="s">
        <v>36</v>
      </c>
      <c r="B287" s="4" t="s">
        <v>37</v>
      </c>
      <c r="C287" s="10" t="s">
        <v>823</v>
      </c>
      <c r="D287" s="11" t="s">
        <v>47</v>
      </c>
      <c r="E287" s="2" t="s">
        <v>38</v>
      </c>
      <c r="F287" s="3" t="s">
        <v>341</v>
      </c>
      <c r="G287" s="3" t="s">
        <v>342</v>
      </c>
      <c r="H287" s="3" t="s">
        <v>74</v>
      </c>
      <c r="I287" s="3" t="s">
        <v>483</v>
      </c>
      <c r="J287" s="3" t="s">
        <v>197</v>
      </c>
      <c r="K287" s="3">
        <v>3</v>
      </c>
      <c r="L287" s="3">
        <v>109473.13119999999</v>
      </c>
      <c r="M287" s="5">
        <f t="shared" ref="M287:M325" si="14">K287*L287</f>
        <v>328419.39359999995</v>
      </c>
      <c r="N287" s="5">
        <f t="shared" ref="N287:N325" si="15">M287*1.16</f>
        <v>380966.49657599995</v>
      </c>
      <c r="O287" s="3">
        <v>0</v>
      </c>
      <c r="P287" s="14" t="s">
        <v>40</v>
      </c>
      <c r="Q287" s="2" t="s">
        <v>545</v>
      </c>
    </row>
    <row r="288" spans="1:17" ht="18" customHeight="1" x14ac:dyDescent="0.25">
      <c r="A288" s="2" t="s">
        <v>36</v>
      </c>
      <c r="B288" s="4" t="s">
        <v>37</v>
      </c>
      <c r="C288" s="10" t="s">
        <v>824</v>
      </c>
      <c r="D288" s="11" t="s">
        <v>47</v>
      </c>
      <c r="E288" s="2" t="s">
        <v>38</v>
      </c>
      <c r="F288" s="3" t="s">
        <v>341</v>
      </c>
      <c r="G288" s="3" t="s">
        <v>342</v>
      </c>
      <c r="H288" s="3" t="s">
        <v>74</v>
      </c>
      <c r="I288" s="3" t="s">
        <v>484</v>
      </c>
      <c r="J288" s="3" t="s">
        <v>197</v>
      </c>
      <c r="K288" s="3">
        <v>3</v>
      </c>
      <c r="L288" s="3">
        <v>287450.80249999999</v>
      </c>
      <c r="M288" s="5">
        <f t="shared" si="14"/>
        <v>862352.40749999997</v>
      </c>
      <c r="N288" s="5">
        <f t="shared" si="15"/>
        <v>1000328.7926999999</v>
      </c>
      <c r="O288" s="3">
        <v>0</v>
      </c>
      <c r="P288" s="14" t="s">
        <v>40</v>
      </c>
      <c r="Q288" s="2" t="s">
        <v>545</v>
      </c>
    </row>
    <row r="289" spans="1:17" ht="18" customHeight="1" x14ac:dyDescent="0.25">
      <c r="A289" s="2" t="s">
        <v>36</v>
      </c>
      <c r="B289" s="4" t="s">
        <v>37</v>
      </c>
      <c r="C289" s="10" t="s">
        <v>825</v>
      </c>
      <c r="D289" s="11" t="s">
        <v>47</v>
      </c>
      <c r="E289" s="2" t="s">
        <v>38</v>
      </c>
      <c r="F289" s="3" t="s">
        <v>343</v>
      </c>
      <c r="G289" s="3" t="s">
        <v>94</v>
      </c>
      <c r="H289" s="3" t="s">
        <v>344</v>
      </c>
      <c r="I289" s="3" t="s">
        <v>485</v>
      </c>
      <c r="J289" s="3" t="s">
        <v>197</v>
      </c>
      <c r="K289" s="3">
        <v>7</v>
      </c>
      <c r="L289" s="3">
        <v>55890.882900000004</v>
      </c>
      <c r="M289" s="5">
        <f t="shared" si="14"/>
        <v>391236.18030000001</v>
      </c>
      <c r="N289" s="5">
        <f t="shared" si="15"/>
        <v>453833.969148</v>
      </c>
      <c r="O289" s="3">
        <v>0</v>
      </c>
      <c r="P289" s="14" t="s">
        <v>40</v>
      </c>
      <c r="Q289" s="2" t="s">
        <v>545</v>
      </c>
    </row>
    <row r="290" spans="1:17" ht="18" customHeight="1" x14ac:dyDescent="0.25">
      <c r="A290" s="2" t="s">
        <v>36</v>
      </c>
      <c r="B290" s="4" t="s">
        <v>37</v>
      </c>
      <c r="C290" s="10" t="s">
        <v>826</v>
      </c>
      <c r="D290" s="11" t="s">
        <v>47</v>
      </c>
      <c r="E290" s="2" t="s">
        <v>38</v>
      </c>
      <c r="F290" s="3" t="s">
        <v>312</v>
      </c>
      <c r="G290" s="3" t="s">
        <v>94</v>
      </c>
      <c r="H290" s="3" t="s">
        <v>313</v>
      </c>
      <c r="I290" s="3" t="s">
        <v>486</v>
      </c>
      <c r="J290" s="3" t="s">
        <v>197</v>
      </c>
      <c r="K290" s="3">
        <v>2</v>
      </c>
      <c r="L290" s="3">
        <v>2597400.9372999999</v>
      </c>
      <c r="M290" s="5">
        <f t="shared" si="14"/>
        <v>5194801.8745999997</v>
      </c>
      <c r="N290" s="5">
        <f t="shared" si="15"/>
        <v>6025970.1745359991</v>
      </c>
      <c r="O290" s="3">
        <v>0</v>
      </c>
      <c r="P290" s="14" t="s">
        <v>40</v>
      </c>
      <c r="Q290" s="2" t="s">
        <v>545</v>
      </c>
    </row>
    <row r="291" spans="1:17" ht="18" customHeight="1" x14ac:dyDescent="0.25">
      <c r="A291" s="2" t="s">
        <v>36</v>
      </c>
      <c r="B291" s="4" t="s">
        <v>37</v>
      </c>
      <c r="C291" s="10" t="s">
        <v>827</v>
      </c>
      <c r="D291" s="11" t="s">
        <v>47</v>
      </c>
      <c r="E291" s="2" t="s">
        <v>38</v>
      </c>
      <c r="F291" s="3" t="s">
        <v>312</v>
      </c>
      <c r="G291" s="3" t="s">
        <v>94</v>
      </c>
      <c r="H291" s="3" t="s">
        <v>313</v>
      </c>
      <c r="I291" s="3" t="s">
        <v>487</v>
      </c>
      <c r="J291" s="3" t="s">
        <v>197</v>
      </c>
      <c r="K291" s="3">
        <v>2</v>
      </c>
      <c r="L291" s="3">
        <v>9144.2566000000006</v>
      </c>
      <c r="M291" s="5">
        <f t="shared" si="14"/>
        <v>18288.513200000001</v>
      </c>
      <c r="N291" s="5">
        <f t="shared" si="15"/>
        <v>21214.675311999999</v>
      </c>
      <c r="O291" s="3">
        <v>0</v>
      </c>
      <c r="P291" s="14" t="s">
        <v>40</v>
      </c>
      <c r="Q291" s="2" t="s">
        <v>545</v>
      </c>
    </row>
    <row r="292" spans="1:17" ht="18" customHeight="1" x14ac:dyDescent="0.25">
      <c r="A292" s="2" t="s">
        <v>36</v>
      </c>
      <c r="B292" s="4" t="s">
        <v>37</v>
      </c>
      <c r="C292" s="10" t="s">
        <v>828</v>
      </c>
      <c r="D292" s="11" t="s">
        <v>47</v>
      </c>
      <c r="E292" s="2" t="s">
        <v>38</v>
      </c>
      <c r="F292" s="3" t="s">
        <v>312</v>
      </c>
      <c r="G292" s="3" t="s">
        <v>94</v>
      </c>
      <c r="H292" s="3" t="s">
        <v>313</v>
      </c>
      <c r="I292" s="3" t="s">
        <v>488</v>
      </c>
      <c r="J292" s="3" t="s">
        <v>197</v>
      </c>
      <c r="K292" s="3">
        <v>2</v>
      </c>
      <c r="L292" s="3">
        <v>2676707.0499000004</v>
      </c>
      <c r="M292" s="5">
        <f t="shared" si="14"/>
        <v>5353414.0998000009</v>
      </c>
      <c r="N292" s="5">
        <f t="shared" si="15"/>
        <v>6209960.3557680007</v>
      </c>
      <c r="O292" s="3">
        <v>0</v>
      </c>
      <c r="P292" s="14" t="s">
        <v>40</v>
      </c>
      <c r="Q292" s="2" t="s">
        <v>545</v>
      </c>
    </row>
    <row r="293" spans="1:17" ht="18" customHeight="1" x14ac:dyDescent="0.25">
      <c r="A293" s="2" t="s">
        <v>36</v>
      </c>
      <c r="B293" s="4" t="s">
        <v>37</v>
      </c>
      <c r="C293" s="10" t="s">
        <v>829</v>
      </c>
      <c r="D293" s="11" t="s">
        <v>47</v>
      </c>
      <c r="E293" s="2" t="s">
        <v>38</v>
      </c>
      <c r="F293" s="3" t="s">
        <v>345</v>
      </c>
      <c r="G293" s="3" t="s">
        <v>97</v>
      </c>
      <c r="H293" s="3" t="s">
        <v>346</v>
      </c>
      <c r="I293" s="3" t="s">
        <v>489</v>
      </c>
      <c r="J293" s="3" t="s">
        <v>197</v>
      </c>
      <c r="K293" s="3">
        <v>2</v>
      </c>
      <c r="L293" s="3">
        <v>119978.0635</v>
      </c>
      <c r="M293" s="5">
        <f t="shared" si="14"/>
        <v>239956.12700000001</v>
      </c>
      <c r="N293" s="5">
        <f t="shared" si="15"/>
        <v>278349.10732000001</v>
      </c>
      <c r="O293" s="3">
        <v>0</v>
      </c>
      <c r="P293" s="14" t="s">
        <v>40</v>
      </c>
      <c r="Q293" s="2" t="s">
        <v>545</v>
      </c>
    </row>
    <row r="294" spans="1:17" ht="18" customHeight="1" x14ac:dyDescent="0.25">
      <c r="A294" s="2" t="s">
        <v>36</v>
      </c>
      <c r="B294" s="4" t="s">
        <v>37</v>
      </c>
      <c r="C294" s="10" t="s">
        <v>830</v>
      </c>
      <c r="D294" s="11" t="s">
        <v>47</v>
      </c>
      <c r="E294" s="2" t="s">
        <v>38</v>
      </c>
      <c r="F294" s="3" t="s">
        <v>345</v>
      </c>
      <c r="G294" s="3" t="s">
        <v>97</v>
      </c>
      <c r="H294" s="3" t="s">
        <v>346</v>
      </c>
      <c r="I294" s="3" t="s">
        <v>490</v>
      </c>
      <c r="J294" s="3" t="s">
        <v>197</v>
      </c>
      <c r="K294" s="3">
        <v>2</v>
      </c>
      <c r="L294" s="3">
        <v>358715.38620000001</v>
      </c>
      <c r="M294" s="5">
        <f t="shared" si="14"/>
        <v>717430.77240000002</v>
      </c>
      <c r="N294" s="5">
        <f t="shared" si="15"/>
        <v>832219.69598399999</v>
      </c>
      <c r="O294" s="3">
        <v>0</v>
      </c>
      <c r="P294" s="14" t="s">
        <v>40</v>
      </c>
      <c r="Q294" s="2" t="s">
        <v>545</v>
      </c>
    </row>
    <row r="295" spans="1:17" ht="18" customHeight="1" x14ac:dyDescent="0.25">
      <c r="A295" s="2" t="s">
        <v>36</v>
      </c>
      <c r="B295" s="4" t="s">
        <v>37</v>
      </c>
      <c r="C295" s="10" t="s">
        <v>831</v>
      </c>
      <c r="D295" s="11" t="s">
        <v>47</v>
      </c>
      <c r="E295" s="2" t="s">
        <v>38</v>
      </c>
      <c r="F295" s="3" t="s">
        <v>345</v>
      </c>
      <c r="G295" s="3" t="s">
        <v>97</v>
      </c>
      <c r="H295" s="3" t="s">
        <v>346</v>
      </c>
      <c r="I295" s="3" t="s">
        <v>491</v>
      </c>
      <c r="J295" s="3" t="s">
        <v>197</v>
      </c>
      <c r="K295" s="3">
        <v>4</v>
      </c>
      <c r="L295" s="3">
        <v>130657.1107</v>
      </c>
      <c r="M295" s="5">
        <f t="shared" si="14"/>
        <v>522628.44280000002</v>
      </c>
      <c r="N295" s="5">
        <f t="shared" si="15"/>
        <v>606248.99364799995</v>
      </c>
      <c r="O295" s="3">
        <v>0</v>
      </c>
      <c r="P295" s="14" t="s">
        <v>40</v>
      </c>
      <c r="Q295" s="2" t="s">
        <v>545</v>
      </c>
    </row>
    <row r="296" spans="1:17" ht="18" customHeight="1" x14ac:dyDescent="0.25">
      <c r="A296" s="2" t="s">
        <v>36</v>
      </c>
      <c r="B296" s="4" t="s">
        <v>37</v>
      </c>
      <c r="C296" s="10" t="s">
        <v>832</v>
      </c>
      <c r="D296" s="11" t="s">
        <v>47</v>
      </c>
      <c r="E296" s="2" t="s">
        <v>38</v>
      </c>
      <c r="F296" s="3" t="s">
        <v>345</v>
      </c>
      <c r="G296" s="3" t="s">
        <v>97</v>
      </c>
      <c r="H296" s="3" t="s">
        <v>346</v>
      </c>
      <c r="I296" s="3" t="s">
        <v>492</v>
      </c>
      <c r="J296" s="3" t="s">
        <v>197</v>
      </c>
      <c r="K296" s="3">
        <v>8</v>
      </c>
      <c r="L296" s="3">
        <v>52782.609499999999</v>
      </c>
      <c r="M296" s="5">
        <f t="shared" si="14"/>
        <v>422260.87599999999</v>
      </c>
      <c r="N296" s="5">
        <f t="shared" si="15"/>
        <v>489822.61615999998</v>
      </c>
      <c r="O296" s="3">
        <v>0</v>
      </c>
      <c r="P296" s="14" t="s">
        <v>40</v>
      </c>
      <c r="Q296" s="2" t="s">
        <v>545</v>
      </c>
    </row>
    <row r="297" spans="1:17" ht="18" customHeight="1" x14ac:dyDescent="0.25">
      <c r="A297" s="2" t="s">
        <v>36</v>
      </c>
      <c r="B297" s="4" t="s">
        <v>37</v>
      </c>
      <c r="C297" s="10" t="s">
        <v>833</v>
      </c>
      <c r="D297" s="11" t="s">
        <v>47</v>
      </c>
      <c r="E297" s="2" t="s">
        <v>38</v>
      </c>
      <c r="F297" s="3" t="s">
        <v>345</v>
      </c>
      <c r="G297" s="3" t="s">
        <v>97</v>
      </c>
      <c r="H297" s="3" t="s">
        <v>346</v>
      </c>
      <c r="I297" s="3" t="s">
        <v>493</v>
      </c>
      <c r="J297" s="3" t="s">
        <v>197</v>
      </c>
      <c r="K297" s="3">
        <v>8</v>
      </c>
      <c r="L297" s="3">
        <v>66892.36510000001</v>
      </c>
      <c r="M297" s="5">
        <f t="shared" si="14"/>
        <v>535138.92080000008</v>
      </c>
      <c r="N297" s="5">
        <f t="shared" si="15"/>
        <v>620761.14812800009</v>
      </c>
      <c r="O297" s="3">
        <v>0</v>
      </c>
      <c r="P297" s="14" t="s">
        <v>40</v>
      </c>
      <c r="Q297" s="2" t="s">
        <v>545</v>
      </c>
    </row>
    <row r="298" spans="1:17" ht="18" customHeight="1" x14ac:dyDescent="0.25">
      <c r="A298" s="2" t="s">
        <v>36</v>
      </c>
      <c r="B298" s="4" t="s">
        <v>37</v>
      </c>
      <c r="C298" s="10" t="s">
        <v>834</v>
      </c>
      <c r="D298" s="11" t="s">
        <v>47</v>
      </c>
      <c r="E298" s="2" t="s">
        <v>38</v>
      </c>
      <c r="F298" s="3" t="s">
        <v>345</v>
      </c>
      <c r="G298" s="3" t="s">
        <v>97</v>
      </c>
      <c r="H298" s="3" t="s">
        <v>346</v>
      </c>
      <c r="I298" s="3" t="s">
        <v>494</v>
      </c>
      <c r="J298" s="3" t="s">
        <v>197</v>
      </c>
      <c r="K298" s="3">
        <v>4</v>
      </c>
      <c r="L298" s="3">
        <v>192970.8988</v>
      </c>
      <c r="M298" s="5">
        <f t="shared" si="14"/>
        <v>771883.59519999998</v>
      </c>
      <c r="N298" s="5">
        <f t="shared" si="15"/>
        <v>895384.97043199989</v>
      </c>
      <c r="O298" s="3">
        <v>0</v>
      </c>
      <c r="P298" s="14" t="s">
        <v>40</v>
      </c>
      <c r="Q298" s="2" t="s">
        <v>545</v>
      </c>
    </row>
    <row r="299" spans="1:17" ht="18" customHeight="1" x14ac:dyDescent="0.25">
      <c r="A299" s="2" t="s">
        <v>36</v>
      </c>
      <c r="B299" s="4" t="s">
        <v>37</v>
      </c>
      <c r="C299" s="10" t="s">
        <v>835</v>
      </c>
      <c r="D299" s="11" t="s">
        <v>47</v>
      </c>
      <c r="E299" s="2" t="s">
        <v>38</v>
      </c>
      <c r="F299" s="3" t="s">
        <v>320</v>
      </c>
      <c r="G299" s="3" t="s">
        <v>234</v>
      </c>
      <c r="H299" s="3" t="s">
        <v>321</v>
      </c>
      <c r="I299" s="3" t="s">
        <v>495</v>
      </c>
      <c r="J299" s="3" t="s">
        <v>197</v>
      </c>
      <c r="K299" s="3">
        <v>104</v>
      </c>
      <c r="L299" s="3">
        <v>1018.8946000000001</v>
      </c>
      <c r="M299" s="5">
        <f t="shared" si="14"/>
        <v>105965.0384</v>
      </c>
      <c r="N299" s="5">
        <f t="shared" si="15"/>
        <v>122919.444544</v>
      </c>
      <c r="O299" s="3">
        <v>0</v>
      </c>
      <c r="P299" s="14" t="s">
        <v>40</v>
      </c>
      <c r="Q299" s="2" t="s">
        <v>545</v>
      </c>
    </row>
    <row r="300" spans="1:17" ht="18" customHeight="1" x14ac:dyDescent="0.25">
      <c r="A300" s="2" t="s">
        <v>36</v>
      </c>
      <c r="B300" s="4" t="s">
        <v>37</v>
      </c>
      <c r="C300" s="10" t="s">
        <v>836</v>
      </c>
      <c r="D300" s="11" t="s">
        <v>47</v>
      </c>
      <c r="E300" s="2" t="s">
        <v>38</v>
      </c>
      <c r="F300" s="3" t="s">
        <v>347</v>
      </c>
      <c r="G300" s="3" t="s">
        <v>348</v>
      </c>
      <c r="H300" s="3" t="s">
        <v>74</v>
      </c>
      <c r="I300" s="3" t="s">
        <v>496</v>
      </c>
      <c r="J300" s="3" t="s">
        <v>197</v>
      </c>
      <c r="K300" s="3">
        <v>16</v>
      </c>
      <c r="L300" s="3">
        <v>109853.6045</v>
      </c>
      <c r="M300" s="5">
        <f t="shared" si="14"/>
        <v>1757657.672</v>
      </c>
      <c r="N300" s="5">
        <f t="shared" si="15"/>
        <v>2038882.89952</v>
      </c>
      <c r="O300" s="3">
        <v>0</v>
      </c>
      <c r="P300" s="14" t="s">
        <v>40</v>
      </c>
      <c r="Q300" s="2" t="s">
        <v>545</v>
      </c>
    </row>
    <row r="301" spans="1:17" ht="18" customHeight="1" x14ac:dyDescent="0.25">
      <c r="A301" s="2" t="s">
        <v>36</v>
      </c>
      <c r="B301" s="4" t="s">
        <v>37</v>
      </c>
      <c r="C301" s="10" t="s">
        <v>837</v>
      </c>
      <c r="D301" s="11" t="s">
        <v>47</v>
      </c>
      <c r="E301" s="2" t="s">
        <v>38</v>
      </c>
      <c r="F301" s="3" t="s">
        <v>347</v>
      </c>
      <c r="G301" s="3" t="s">
        <v>348</v>
      </c>
      <c r="H301" s="3" t="s">
        <v>74</v>
      </c>
      <c r="I301" s="3" t="s">
        <v>497</v>
      </c>
      <c r="J301" s="3" t="s">
        <v>197</v>
      </c>
      <c r="K301" s="3">
        <v>4</v>
      </c>
      <c r="L301" s="3">
        <v>19565.355800000001</v>
      </c>
      <c r="M301" s="5">
        <f t="shared" si="14"/>
        <v>78261.423200000005</v>
      </c>
      <c r="N301" s="5">
        <f t="shared" si="15"/>
        <v>90783.250912000003</v>
      </c>
      <c r="O301" s="3">
        <v>0</v>
      </c>
      <c r="P301" s="14" t="s">
        <v>40</v>
      </c>
      <c r="Q301" s="2" t="s">
        <v>545</v>
      </c>
    </row>
    <row r="302" spans="1:17" ht="18" customHeight="1" x14ac:dyDescent="0.25">
      <c r="A302" s="2" t="s">
        <v>36</v>
      </c>
      <c r="B302" s="4" t="s">
        <v>37</v>
      </c>
      <c r="C302" s="10" t="s">
        <v>838</v>
      </c>
      <c r="D302" s="11" t="s">
        <v>47</v>
      </c>
      <c r="E302" s="2" t="s">
        <v>38</v>
      </c>
      <c r="F302" s="3" t="s">
        <v>347</v>
      </c>
      <c r="G302" s="3" t="s">
        <v>348</v>
      </c>
      <c r="H302" s="3" t="s">
        <v>74</v>
      </c>
      <c r="I302" s="3" t="s">
        <v>498</v>
      </c>
      <c r="J302" s="3" t="s">
        <v>197</v>
      </c>
      <c r="K302" s="3">
        <v>6</v>
      </c>
      <c r="L302" s="3">
        <v>11427.096399999999</v>
      </c>
      <c r="M302" s="5">
        <f t="shared" si="14"/>
        <v>68562.578399999999</v>
      </c>
      <c r="N302" s="5">
        <f t="shared" si="15"/>
        <v>79532.590943999996</v>
      </c>
      <c r="O302" s="3">
        <v>0</v>
      </c>
      <c r="P302" s="14" t="s">
        <v>40</v>
      </c>
      <c r="Q302" s="2" t="s">
        <v>545</v>
      </c>
    </row>
    <row r="303" spans="1:17" ht="18" customHeight="1" x14ac:dyDescent="0.25">
      <c r="A303" s="2" t="s">
        <v>36</v>
      </c>
      <c r="B303" s="4" t="s">
        <v>37</v>
      </c>
      <c r="C303" s="10" t="s">
        <v>839</v>
      </c>
      <c r="D303" s="11" t="s">
        <v>47</v>
      </c>
      <c r="E303" s="2" t="s">
        <v>38</v>
      </c>
      <c r="F303" s="3" t="s">
        <v>347</v>
      </c>
      <c r="G303" s="3" t="s">
        <v>348</v>
      </c>
      <c r="H303" s="3" t="s">
        <v>74</v>
      </c>
      <c r="I303" s="3" t="s">
        <v>499</v>
      </c>
      <c r="J303" s="3" t="s">
        <v>197</v>
      </c>
      <c r="K303" s="3">
        <v>48</v>
      </c>
      <c r="L303" s="3">
        <v>82878.6924</v>
      </c>
      <c r="M303" s="5">
        <f t="shared" si="14"/>
        <v>3978177.2352</v>
      </c>
      <c r="N303" s="5">
        <f t="shared" si="15"/>
        <v>4614685.592832</v>
      </c>
      <c r="O303" s="3">
        <v>0</v>
      </c>
      <c r="P303" s="14" t="s">
        <v>40</v>
      </c>
      <c r="Q303" s="2" t="s">
        <v>545</v>
      </c>
    </row>
    <row r="304" spans="1:17" ht="18" customHeight="1" x14ac:dyDescent="0.25">
      <c r="A304" s="2" t="s">
        <v>36</v>
      </c>
      <c r="B304" s="4" t="s">
        <v>37</v>
      </c>
      <c r="C304" s="10" t="s">
        <v>840</v>
      </c>
      <c r="D304" s="11" t="s">
        <v>47</v>
      </c>
      <c r="E304" s="2" t="s">
        <v>38</v>
      </c>
      <c r="F304" s="3" t="s">
        <v>347</v>
      </c>
      <c r="G304" s="3" t="s">
        <v>348</v>
      </c>
      <c r="H304" s="3" t="s">
        <v>74</v>
      </c>
      <c r="I304" s="3" t="s">
        <v>500</v>
      </c>
      <c r="J304" s="3" t="s">
        <v>197</v>
      </c>
      <c r="K304" s="3">
        <v>18</v>
      </c>
      <c r="L304" s="3">
        <v>57432.122200000005</v>
      </c>
      <c r="M304" s="5">
        <f t="shared" si="14"/>
        <v>1033778.1996000001</v>
      </c>
      <c r="N304" s="5">
        <f t="shared" si="15"/>
        <v>1199182.711536</v>
      </c>
      <c r="O304" s="3">
        <v>0</v>
      </c>
      <c r="P304" s="14" t="s">
        <v>40</v>
      </c>
      <c r="Q304" s="2" t="s">
        <v>545</v>
      </c>
    </row>
    <row r="305" spans="1:17" ht="18" customHeight="1" x14ac:dyDescent="0.25">
      <c r="A305" s="2" t="s">
        <v>36</v>
      </c>
      <c r="B305" s="4" t="s">
        <v>37</v>
      </c>
      <c r="C305" s="10" t="s">
        <v>841</v>
      </c>
      <c r="D305" s="11" t="s">
        <v>47</v>
      </c>
      <c r="E305" s="2" t="s">
        <v>38</v>
      </c>
      <c r="F305" s="3" t="s">
        <v>347</v>
      </c>
      <c r="G305" s="3" t="s">
        <v>348</v>
      </c>
      <c r="H305" s="3" t="s">
        <v>74</v>
      </c>
      <c r="I305" s="3" t="s">
        <v>501</v>
      </c>
      <c r="J305" s="3" t="s">
        <v>197</v>
      </c>
      <c r="K305" s="3">
        <v>44</v>
      </c>
      <c r="L305" s="3">
        <v>71625.710899999991</v>
      </c>
      <c r="M305" s="5">
        <f t="shared" si="14"/>
        <v>3151531.2795999995</v>
      </c>
      <c r="N305" s="5">
        <f t="shared" si="15"/>
        <v>3655776.2843359993</v>
      </c>
      <c r="O305" s="3">
        <v>0</v>
      </c>
      <c r="P305" s="14" t="s">
        <v>40</v>
      </c>
      <c r="Q305" s="2" t="s">
        <v>545</v>
      </c>
    </row>
    <row r="306" spans="1:17" ht="18" customHeight="1" x14ac:dyDescent="0.25">
      <c r="A306" s="2" t="s">
        <v>36</v>
      </c>
      <c r="B306" s="4" t="s">
        <v>37</v>
      </c>
      <c r="C306" s="10" t="s">
        <v>842</v>
      </c>
      <c r="D306" s="11" t="s">
        <v>47</v>
      </c>
      <c r="E306" s="2" t="s">
        <v>38</v>
      </c>
      <c r="F306" s="3" t="s">
        <v>347</v>
      </c>
      <c r="G306" s="3" t="s">
        <v>348</v>
      </c>
      <c r="H306" s="3" t="s">
        <v>74</v>
      </c>
      <c r="I306" s="3" t="s">
        <v>502</v>
      </c>
      <c r="J306" s="3" t="s">
        <v>197</v>
      </c>
      <c r="K306" s="3">
        <v>15</v>
      </c>
      <c r="L306" s="3">
        <v>87986.0628</v>
      </c>
      <c r="M306" s="5">
        <f t="shared" si="14"/>
        <v>1319790.942</v>
      </c>
      <c r="N306" s="5">
        <f t="shared" si="15"/>
        <v>1530957.49272</v>
      </c>
      <c r="O306" s="3">
        <v>0</v>
      </c>
      <c r="P306" s="14" t="s">
        <v>40</v>
      </c>
      <c r="Q306" s="2" t="s">
        <v>545</v>
      </c>
    </row>
    <row r="307" spans="1:17" ht="18" customHeight="1" x14ac:dyDescent="0.25">
      <c r="A307" s="2" t="s">
        <v>36</v>
      </c>
      <c r="B307" s="4" t="s">
        <v>37</v>
      </c>
      <c r="C307" s="10" t="s">
        <v>843</v>
      </c>
      <c r="D307" s="11" t="s">
        <v>47</v>
      </c>
      <c r="E307" s="2" t="s">
        <v>38</v>
      </c>
      <c r="F307" s="3" t="s">
        <v>347</v>
      </c>
      <c r="G307" s="3" t="s">
        <v>348</v>
      </c>
      <c r="H307" s="3" t="s">
        <v>74</v>
      </c>
      <c r="I307" s="3" t="s">
        <v>503</v>
      </c>
      <c r="J307" s="3" t="s">
        <v>197</v>
      </c>
      <c r="K307" s="3">
        <v>10</v>
      </c>
      <c r="L307" s="3">
        <v>104578.56789999999</v>
      </c>
      <c r="M307" s="5">
        <f t="shared" si="14"/>
        <v>1045785.679</v>
      </c>
      <c r="N307" s="5">
        <f t="shared" si="15"/>
        <v>1213111.3876399999</v>
      </c>
      <c r="O307" s="3">
        <v>0</v>
      </c>
      <c r="P307" s="14" t="s">
        <v>40</v>
      </c>
      <c r="Q307" s="2" t="s">
        <v>545</v>
      </c>
    </row>
    <row r="308" spans="1:17" ht="18" customHeight="1" x14ac:dyDescent="0.25">
      <c r="A308" s="2" t="s">
        <v>36</v>
      </c>
      <c r="B308" s="4" t="s">
        <v>37</v>
      </c>
      <c r="C308" s="10" t="s">
        <v>844</v>
      </c>
      <c r="D308" s="11" t="s">
        <v>47</v>
      </c>
      <c r="E308" s="2" t="s">
        <v>38</v>
      </c>
      <c r="F308" s="3" t="s">
        <v>347</v>
      </c>
      <c r="G308" s="3" t="s">
        <v>348</v>
      </c>
      <c r="H308" s="3" t="s">
        <v>74</v>
      </c>
      <c r="I308" s="3" t="s">
        <v>504</v>
      </c>
      <c r="J308" s="3" t="s">
        <v>197</v>
      </c>
      <c r="K308" s="3">
        <v>6</v>
      </c>
      <c r="L308" s="3">
        <v>128200.156</v>
      </c>
      <c r="M308" s="5">
        <f t="shared" si="14"/>
        <v>769200.93599999999</v>
      </c>
      <c r="N308" s="5">
        <f t="shared" si="15"/>
        <v>892273.08575999993</v>
      </c>
      <c r="O308" s="3">
        <v>0</v>
      </c>
      <c r="P308" s="14" t="s">
        <v>40</v>
      </c>
      <c r="Q308" s="2" t="s">
        <v>545</v>
      </c>
    </row>
    <row r="309" spans="1:17" ht="18" customHeight="1" x14ac:dyDescent="0.25">
      <c r="A309" s="2" t="s">
        <v>36</v>
      </c>
      <c r="B309" s="4" t="s">
        <v>37</v>
      </c>
      <c r="C309" s="10" t="s">
        <v>845</v>
      </c>
      <c r="D309" s="11" t="s">
        <v>47</v>
      </c>
      <c r="E309" s="2" t="s">
        <v>38</v>
      </c>
      <c r="F309" s="3" t="s">
        <v>347</v>
      </c>
      <c r="G309" s="3" t="s">
        <v>348</v>
      </c>
      <c r="H309" s="3" t="s">
        <v>74</v>
      </c>
      <c r="I309" s="3" t="s">
        <v>505</v>
      </c>
      <c r="J309" s="3" t="s">
        <v>197</v>
      </c>
      <c r="K309" s="3">
        <v>41</v>
      </c>
      <c r="L309" s="3">
        <v>87089.693500000008</v>
      </c>
      <c r="M309" s="5">
        <f t="shared" si="14"/>
        <v>3570677.4335000003</v>
      </c>
      <c r="N309" s="5">
        <f t="shared" si="15"/>
        <v>4141985.8228600002</v>
      </c>
      <c r="O309" s="3">
        <v>0</v>
      </c>
      <c r="P309" s="14" t="s">
        <v>40</v>
      </c>
      <c r="Q309" s="2" t="s">
        <v>545</v>
      </c>
    </row>
    <row r="310" spans="1:17" ht="18" customHeight="1" x14ac:dyDescent="0.25">
      <c r="A310" s="2" t="s">
        <v>36</v>
      </c>
      <c r="B310" s="4" t="s">
        <v>37</v>
      </c>
      <c r="C310" s="10" t="s">
        <v>846</v>
      </c>
      <c r="D310" s="11" t="s">
        <v>47</v>
      </c>
      <c r="E310" s="2" t="s">
        <v>38</v>
      </c>
      <c r="F310" s="3" t="s">
        <v>347</v>
      </c>
      <c r="G310" s="3" t="s">
        <v>348</v>
      </c>
      <c r="H310" s="3" t="s">
        <v>74</v>
      </c>
      <c r="I310" s="3" t="s">
        <v>506</v>
      </c>
      <c r="J310" s="3" t="s">
        <v>197</v>
      </c>
      <c r="K310" s="3">
        <v>6</v>
      </c>
      <c r="L310" s="3">
        <v>113593.8505</v>
      </c>
      <c r="M310" s="5">
        <f t="shared" si="14"/>
        <v>681563.103</v>
      </c>
      <c r="N310" s="5">
        <f t="shared" si="15"/>
        <v>790613.19947999995</v>
      </c>
      <c r="O310" s="3">
        <v>0</v>
      </c>
      <c r="P310" s="14" t="s">
        <v>40</v>
      </c>
      <c r="Q310" s="2" t="s">
        <v>545</v>
      </c>
    </row>
    <row r="311" spans="1:17" ht="18" customHeight="1" x14ac:dyDescent="0.25">
      <c r="A311" s="2" t="s">
        <v>36</v>
      </c>
      <c r="B311" s="4" t="s">
        <v>37</v>
      </c>
      <c r="C311" s="10" t="s">
        <v>847</v>
      </c>
      <c r="D311" s="11" t="s">
        <v>47</v>
      </c>
      <c r="E311" s="2" t="s">
        <v>38</v>
      </c>
      <c r="F311" s="3" t="s">
        <v>347</v>
      </c>
      <c r="G311" s="3" t="s">
        <v>348</v>
      </c>
      <c r="H311" s="3" t="s">
        <v>74</v>
      </c>
      <c r="I311" s="3" t="s">
        <v>507</v>
      </c>
      <c r="J311" s="3" t="s">
        <v>197</v>
      </c>
      <c r="K311" s="3">
        <v>12</v>
      </c>
      <c r="L311" s="3">
        <v>45147.348700000002</v>
      </c>
      <c r="M311" s="5">
        <f t="shared" si="14"/>
        <v>541768.18440000003</v>
      </c>
      <c r="N311" s="5">
        <f t="shared" si="15"/>
        <v>628451.09390400001</v>
      </c>
      <c r="O311" s="3">
        <v>0</v>
      </c>
      <c r="P311" s="14" t="s">
        <v>40</v>
      </c>
      <c r="Q311" s="2" t="s">
        <v>545</v>
      </c>
    </row>
    <row r="312" spans="1:17" ht="18" customHeight="1" x14ac:dyDescent="0.25">
      <c r="A312" s="2" t="s">
        <v>36</v>
      </c>
      <c r="B312" s="4" t="s">
        <v>37</v>
      </c>
      <c r="C312" s="10" t="s">
        <v>848</v>
      </c>
      <c r="D312" s="11" t="s">
        <v>47</v>
      </c>
      <c r="E312" s="2" t="s">
        <v>38</v>
      </c>
      <c r="F312" s="3" t="s">
        <v>347</v>
      </c>
      <c r="G312" s="3" t="s">
        <v>348</v>
      </c>
      <c r="H312" s="3" t="s">
        <v>74</v>
      </c>
      <c r="I312" s="3" t="s">
        <v>508</v>
      </c>
      <c r="J312" s="3" t="s">
        <v>197</v>
      </c>
      <c r="K312" s="3">
        <v>12</v>
      </c>
      <c r="L312" s="3">
        <v>130147.66339999999</v>
      </c>
      <c r="M312" s="5">
        <f t="shared" si="14"/>
        <v>1561771.9608</v>
      </c>
      <c r="N312" s="5">
        <f t="shared" si="15"/>
        <v>1811655.474528</v>
      </c>
      <c r="O312" s="3">
        <v>0</v>
      </c>
      <c r="P312" s="14" t="s">
        <v>40</v>
      </c>
      <c r="Q312" s="2" t="s">
        <v>545</v>
      </c>
    </row>
    <row r="313" spans="1:17" ht="18" customHeight="1" x14ac:dyDescent="0.25">
      <c r="A313" s="2" t="s">
        <v>36</v>
      </c>
      <c r="B313" s="4" t="s">
        <v>37</v>
      </c>
      <c r="C313" s="10" t="s">
        <v>849</v>
      </c>
      <c r="D313" s="11" t="s">
        <v>47</v>
      </c>
      <c r="E313" s="2" t="s">
        <v>38</v>
      </c>
      <c r="F313" s="3" t="s">
        <v>347</v>
      </c>
      <c r="G313" s="3" t="s">
        <v>348</v>
      </c>
      <c r="H313" s="3" t="s">
        <v>74</v>
      </c>
      <c r="I313" s="3" t="s">
        <v>509</v>
      </c>
      <c r="J313" s="3" t="s">
        <v>197</v>
      </c>
      <c r="K313" s="3">
        <v>18</v>
      </c>
      <c r="L313" s="3">
        <v>71948.145900000003</v>
      </c>
      <c r="M313" s="5">
        <f t="shared" si="14"/>
        <v>1295066.6262000001</v>
      </c>
      <c r="N313" s="5">
        <f t="shared" si="15"/>
        <v>1502277.286392</v>
      </c>
      <c r="O313" s="3">
        <v>0</v>
      </c>
      <c r="P313" s="14" t="s">
        <v>40</v>
      </c>
      <c r="Q313" s="2" t="s">
        <v>545</v>
      </c>
    </row>
    <row r="314" spans="1:17" ht="18" customHeight="1" x14ac:dyDescent="0.25">
      <c r="A314" s="2" t="s">
        <v>36</v>
      </c>
      <c r="B314" s="4" t="s">
        <v>37</v>
      </c>
      <c r="C314" s="10" t="s">
        <v>850</v>
      </c>
      <c r="D314" s="11" t="s">
        <v>47</v>
      </c>
      <c r="E314" s="2" t="s">
        <v>38</v>
      </c>
      <c r="F314" s="3" t="s">
        <v>347</v>
      </c>
      <c r="G314" s="3" t="s">
        <v>348</v>
      </c>
      <c r="H314" s="3" t="s">
        <v>74</v>
      </c>
      <c r="I314" s="3" t="s">
        <v>510</v>
      </c>
      <c r="J314" s="3" t="s">
        <v>197</v>
      </c>
      <c r="K314" s="3">
        <v>12</v>
      </c>
      <c r="L314" s="3">
        <v>16315.211000000001</v>
      </c>
      <c r="M314" s="5">
        <f t="shared" si="14"/>
        <v>195782.53200000001</v>
      </c>
      <c r="N314" s="5">
        <f t="shared" si="15"/>
        <v>227107.73712000001</v>
      </c>
      <c r="O314" s="3">
        <v>0</v>
      </c>
      <c r="P314" s="14" t="s">
        <v>40</v>
      </c>
      <c r="Q314" s="2" t="s">
        <v>545</v>
      </c>
    </row>
    <row r="315" spans="1:17" ht="18" customHeight="1" x14ac:dyDescent="0.25">
      <c r="A315" s="2" t="s">
        <v>36</v>
      </c>
      <c r="B315" s="4" t="s">
        <v>37</v>
      </c>
      <c r="C315" s="10" t="s">
        <v>851</v>
      </c>
      <c r="D315" s="11" t="s">
        <v>47</v>
      </c>
      <c r="E315" s="2" t="s">
        <v>38</v>
      </c>
      <c r="F315" s="3" t="s">
        <v>347</v>
      </c>
      <c r="G315" s="3" t="s">
        <v>348</v>
      </c>
      <c r="H315" s="3" t="s">
        <v>74</v>
      </c>
      <c r="I315" s="3" t="s">
        <v>511</v>
      </c>
      <c r="J315" s="3" t="s">
        <v>197</v>
      </c>
      <c r="K315" s="3">
        <v>14</v>
      </c>
      <c r="L315" s="3">
        <v>38208.547500000001</v>
      </c>
      <c r="M315" s="5">
        <f t="shared" si="14"/>
        <v>534919.66500000004</v>
      </c>
      <c r="N315" s="5">
        <f t="shared" si="15"/>
        <v>620506.81140000001</v>
      </c>
      <c r="O315" s="3">
        <v>0</v>
      </c>
      <c r="P315" s="14" t="s">
        <v>40</v>
      </c>
      <c r="Q315" s="2" t="s">
        <v>545</v>
      </c>
    </row>
    <row r="316" spans="1:17" ht="18" customHeight="1" x14ac:dyDescent="0.25">
      <c r="A316" s="2" t="s">
        <v>36</v>
      </c>
      <c r="B316" s="4" t="s">
        <v>37</v>
      </c>
      <c r="C316" s="10" t="s">
        <v>852</v>
      </c>
      <c r="D316" s="11" t="s">
        <v>47</v>
      </c>
      <c r="E316" s="2" t="s">
        <v>38</v>
      </c>
      <c r="F316" s="3" t="s">
        <v>302</v>
      </c>
      <c r="G316" s="3" t="s">
        <v>85</v>
      </c>
      <c r="H316" s="3" t="s">
        <v>303</v>
      </c>
      <c r="I316" s="3" t="s">
        <v>512</v>
      </c>
      <c r="J316" s="3" t="s">
        <v>197</v>
      </c>
      <c r="K316" s="3">
        <v>1</v>
      </c>
      <c r="L316" s="3">
        <v>76386773.212599993</v>
      </c>
      <c r="M316" s="5">
        <f t="shared" si="14"/>
        <v>76386773.212599993</v>
      </c>
      <c r="N316" s="5">
        <f t="shared" si="15"/>
        <v>88608656.926615983</v>
      </c>
      <c r="O316" s="3">
        <v>0</v>
      </c>
      <c r="P316" s="14" t="s">
        <v>40</v>
      </c>
      <c r="Q316" s="2" t="s">
        <v>545</v>
      </c>
    </row>
    <row r="317" spans="1:17" ht="18" customHeight="1" x14ac:dyDescent="0.25">
      <c r="A317" s="2" t="s">
        <v>36</v>
      </c>
      <c r="B317" s="4" t="s">
        <v>37</v>
      </c>
      <c r="C317" s="10" t="s">
        <v>853</v>
      </c>
      <c r="D317" s="11" t="s">
        <v>47</v>
      </c>
      <c r="E317" s="2" t="s">
        <v>38</v>
      </c>
      <c r="F317" s="3" t="s">
        <v>349</v>
      </c>
      <c r="G317" s="3" t="s">
        <v>350</v>
      </c>
      <c r="H317" s="3" t="s">
        <v>351</v>
      </c>
      <c r="I317" s="3" t="s">
        <v>513</v>
      </c>
      <c r="J317" s="3" t="s">
        <v>197</v>
      </c>
      <c r="K317" s="3">
        <v>6</v>
      </c>
      <c r="L317" s="3">
        <v>72889.656100000007</v>
      </c>
      <c r="M317" s="5">
        <f t="shared" si="14"/>
        <v>437337.93660000002</v>
      </c>
      <c r="N317" s="5">
        <f t="shared" si="15"/>
        <v>507312.00645599997</v>
      </c>
      <c r="O317" s="3">
        <v>0</v>
      </c>
      <c r="P317" s="14" t="s">
        <v>40</v>
      </c>
      <c r="Q317" s="2" t="s">
        <v>545</v>
      </c>
    </row>
    <row r="318" spans="1:17" ht="18" customHeight="1" x14ac:dyDescent="0.25">
      <c r="A318" s="2" t="s">
        <v>36</v>
      </c>
      <c r="B318" s="4" t="s">
        <v>37</v>
      </c>
      <c r="C318" s="10" t="s">
        <v>854</v>
      </c>
      <c r="D318" s="11" t="s">
        <v>47</v>
      </c>
      <c r="E318" s="2" t="s">
        <v>38</v>
      </c>
      <c r="F318" s="3" t="s">
        <v>349</v>
      </c>
      <c r="G318" s="3" t="s">
        <v>350</v>
      </c>
      <c r="H318" s="3" t="s">
        <v>351</v>
      </c>
      <c r="I318" s="3" t="s">
        <v>514</v>
      </c>
      <c r="J318" s="3" t="s">
        <v>197</v>
      </c>
      <c r="K318" s="3">
        <v>1</v>
      </c>
      <c r="L318" s="3">
        <v>91919.769799999995</v>
      </c>
      <c r="M318" s="5">
        <f t="shared" si="14"/>
        <v>91919.769799999995</v>
      </c>
      <c r="N318" s="5">
        <f t="shared" si="15"/>
        <v>106626.93296799998</v>
      </c>
      <c r="O318" s="3">
        <v>0</v>
      </c>
      <c r="P318" s="14" t="s">
        <v>40</v>
      </c>
      <c r="Q318" s="2" t="s">
        <v>545</v>
      </c>
    </row>
    <row r="319" spans="1:17" ht="18" customHeight="1" x14ac:dyDescent="0.25">
      <c r="A319" s="2" t="s">
        <v>36</v>
      </c>
      <c r="B319" s="4" t="s">
        <v>37</v>
      </c>
      <c r="C319" s="10" t="s">
        <v>855</v>
      </c>
      <c r="D319" s="11" t="s">
        <v>47</v>
      </c>
      <c r="E319" s="2" t="s">
        <v>38</v>
      </c>
      <c r="F319" s="3" t="s">
        <v>352</v>
      </c>
      <c r="G319" s="3" t="s">
        <v>353</v>
      </c>
      <c r="H319" s="3" t="s">
        <v>74</v>
      </c>
      <c r="I319" s="3" t="s">
        <v>515</v>
      </c>
      <c r="J319" s="3" t="s">
        <v>197</v>
      </c>
      <c r="K319" s="3">
        <v>4</v>
      </c>
      <c r="L319" s="3">
        <v>25865.735700000001</v>
      </c>
      <c r="M319" s="5">
        <f t="shared" si="14"/>
        <v>103462.9428</v>
      </c>
      <c r="N319" s="5">
        <f t="shared" si="15"/>
        <v>120017.01364799999</v>
      </c>
      <c r="O319" s="3">
        <v>0</v>
      </c>
      <c r="P319" s="14" t="s">
        <v>40</v>
      </c>
      <c r="Q319" s="2" t="s">
        <v>545</v>
      </c>
    </row>
    <row r="320" spans="1:17" ht="18" customHeight="1" x14ac:dyDescent="0.25">
      <c r="A320" s="2" t="s">
        <v>36</v>
      </c>
      <c r="B320" s="4" t="s">
        <v>37</v>
      </c>
      <c r="C320" s="10" t="s">
        <v>856</v>
      </c>
      <c r="D320" s="11" t="s">
        <v>47</v>
      </c>
      <c r="E320" s="2" t="s">
        <v>38</v>
      </c>
      <c r="F320" s="3" t="s">
        <v>352</v>
      </c>
      <c r="G320" s="3" t="s">
        <v>353</v>
      </c>
      <c r="H320" s="3" t="s">
        <v>74</v>
      </c>
      <c r="I320" s="3" t="s">
        <v>516</v>
      </c>
      <c r="J320" s="3" t="s">
        <v>197</v>
      </c>
      <c r="K320" s="3">
        <v>4</v>
      </c>
      <c r="L320" s="3">
        <v>24646.931399999998</v>
      </c>
      <c r="M320" s="5">
        <f t="shared" si="14"/>
        <v>98587.725599999991</v>
      </c>
      <c r="N320" s="5">
        <f t="shared" si="15"/>
        <v>114361.76169599999</v>
      </c>
      <c r="O320" s="3">
        <v>0</v>
      </c>
      <c r="P320" s="14" t="s">
        <v>40</v>
      </c>
      <c r="Q320" s="2" t="s">
        <v>545</v>
      </c>
    </row>
    <row r="321" spans="1:17" ht="18" customHeight="1" x14ac:dyDescent="0.25">
      <c r="A321" s="2" t="s">
        <v>36</v>
      </c>
      <c r="B321" s="4" t="s">
        <v>37</v>
      </c>
      <c r="C321" s="10" t="s">
        <v>857</v>
      </c>
      <c r="D321" s="11" t="s">
        <v>47</v>
      </c>
      <c r="E321" s="2" t="s">
        <v>38</v>
      </c>
      <c r="F321" s="3" t="s">
        <v>210</v>
      </c>
      <c r="G321" s="3" t="s">
        <v>233</v>
      </c>
      <c r="H321" s="3" t="s">
        <v>74</v>
      </c>
      <c r="I321" s="3" t="s">
        <v>517</v>
      </c>
      <c r="J321" s="3" t="s">
        <v>197</v>
      </c>
      <c r="K321" s="3">
        <v>3</v>
      </c>
      <c r="L321" s="3">
        <v>135822.51939999999</v>
      </c>
      <c r="M321" s="5">
        <f t="shared" si="14"/>
        <v>407467.55819999997</v>
      </c>
      <c r="N321" s="5">
        <f t="shared" si="15"/>
        <v>472662.36751199991</v>
      </c>
      <c r="O321" s="3">
        <v>0</v>
      </c>
      <c r="P321" s="14" t="s">
        <v>40</v>
      </c>
      <c r="Q321" s="2" t="s">
        <v>545</v>
      </c>
    </row>
    <row r="322" spans="1:17" ht="18" customHeight="1" x14ac:dyDescent="0.25">
      <c r="A322" s="2" t="s">
        <v>36</v>
      </c>
      <c r="B322" s="4" t="s">
        <v>37</v>
      </c>
      <c r="C322" s="10" t="s">
        <v>858</v>
      </c>
      <c r="D322" s="11" t="s">
        <v>47</v>
      </c>
      <c r="E322" s="2" t="s">
        <v>38</v>
      </c>
      <c r="F322" s="3" t="s">
        <v>210</v>
      </c>
      <c r="G322" s="3" t="s">
        <v>233</v>
      </c>
      <c r="H322" s="3" t="s">
        <v>74</v>
      </c>
      <c r="I322" s="3" t="s">
        <v>518</v>
      </c>
      <c r="J322" s="3" t="s">
        <v>197</v>
      </c>
      <c r="K322" s="3">
        <v>16</v>
      </c>
      <c r="L322" s="3">
        <v>3791.8355999999999</v>
      </c>
      <c r="M322" s="5">
        <f t="shared" si="14"/>
        <v>60669.369599999998</v>
      </c>
      <c r="N322" s="5">
        <f t="shared" si="15"/>
        <v>70376.468735999995</v>
      </c>
      <c r="O322" s="3">
        <v>0</v>
      </c>
      <c r="P322" s="14" t="s">
        <v>40</v>
      </c>
      <c r="Q322" s="2" t="s">
        <v>545</v>
      </c>
    </row>
    <row r="323" spans="1:17" ht="18" customHeight="1" x14ac:dyDescent="0.25">
      <c r="A323" s="2" t="s">
        <v>36</v>
      </c>
      <c r="B323" s="4" t="s">
        <v>37</v>
      </c>
      <c r="C323" s="10" t="s">
        <v>859</v>
      </c>
      <c r="D323" s="11" t="s">
        <v>47</v>
      </c>
      <c r="E323" s="2" t="s">
        <v>38</v>
      </c>
      <c r="F323" s="3" t="s">
        <v>354</v>
      </c>
      <c r="G323" s="3" t="s">
        <v>355</v>
      </c>
      <c r="H323" s="3" t="s">
        <v>74</v>
      </c>
      <c r="I323" s="3" t="s">
        <v>519</v>
      </c>
      <c r="J323" s="3" t="s">
        <v>197</v>
      </c>
      <c r="K323" s="3">
        <v>2</v>
      </c>
      <c r="L323" s="3">
        <v>261817.22</v>
      </c>
      <c r="M323" s="5">
        <f t="shared" si="14"/>
        <v>523634.44</v>
      </c>
      <c r="N323" s="5">
        <f t="shared" si="15"/>
        <v>607415.95039999997</v>
      </c>
      <c r="O323" s="3">
        <v>0</v>
      </c>
      <c r="P323" s="14" t="s">
        <v>40</v>
      </c>
      <c r="Q323" s="2" t="s">
        <v>545</v>
      </c>
    </row>
    <row r="324" spans="1:17" ht="18" customHeight="1" x14ac:dyDescent="0.25">
      <c r="A324" s="2" t="s">
        <v>36</v>
      </c>
      <c r="B324" s="4" t="s">
        <v>37</v>
      </c>
      <c r="C324" s="10" t="s">
        <v>860</v>
      </c>
      <c r="D324" s="11" t="s">
        <v>47</v>
      </c>
      <c r="E324" s="2" t="s">
        <v>38</v>
      </c>
      <c r="F324" s="3" t="s">
        <v>354</v>
      </c>
      <c r="G324" s="3" t="s">
        <v>355</v>
      </c>
      <c r="H324" s="3" t="s">
        <v>74</v>
      </c>
      <c r="I324" s="3" t="s">
        <v>520</v>
      </c>
      <c r="J324" s="3" t="s">
        <v>197</v>
      </c>
      <c r="K324" s="3">
        <v>24</v>
      </c>
      <c r="L324" s="3">
        <v>116076.6</v>
      </c>
      <c r="M324" s="5">
        <f t="shared" si="14"/>
        <v>2785838.4000000004</v>
      </c>
      <c r="N324" s="5">
        <f t="shared" si="15"/>
        <v>3231572.5440000002</v>
      </c>
      <c r="O324" s="3">
        <v>0</v>
      </c>
      <c r="P324" s="14" t="s">
        <v>40</v>
      </c>
      <c r="Q324" s="2" t="s">
        <v>545</v>
      </c>
    </row>
    <row r="325" spans="1:17" ht="18" customHeight="1" x14ac:dyDescent="0.25">
      <c r="A325" s="2" t="s">
        <v>36</v>
      </c>
      <c r="B325" s="4" t="s">
        <v>37</v>
      </c>
      <c r="C325" s="10" t="s">
        <v>861</v>
      </c>
      <c r="D325" s="11" t="s">
        <v>47</v>
      </c>
      <c r="E325" s="2" t="s">
        <v>38</v>
      </c>
      <c r="F325" s="3" t="s">
        <v>354</v>
      </c>
      <c r="G325" s="3" t="s">
        <v>355</v>
      </c>
      <c r="H325" s="3" t="s">
        <v>74</v>
      </c>
      <c r="I325" s="3" t="s">
        <v>521</v>
      </c>
      <c r="J325" s="3" t="s">
        <v>197</v>
      </c>
      <c r="K325" s="3">
        <v>9</v>
      </c>
      <c r="L325" s="3">
        <v>271490.27</v>
      </c>
      <c r="M325" s="5">
        <f t="shared" si="14"/>
        <v>2443412.4300000002</v>
      </c>
      <c r="N325" s="5">
        <f t="shared" si="15"/>
        <v>2834358.4188000001</v>
      </c>
      <c r="O325" s="3">
        <v>0</v>
      </c>
      <c r="P325" s="14" t="s">
        <v>40</v>
      </c>
      <c r="Q325" s="2" t="s">
        <v>545</v>
      </c>
    </row>
    <row r="326" spans="1:17" s="21" customFormat="1" ht="18" customHeight="1" x14ac:dyDescent="0.25">
      <c r="A326" s="27" t="s">
        <v>866</v>
      </c>
      <c r="B326" s="27"/>
      <c r="C326" s="18"/>
      <c r="D326" s="18"/>
      <c r="E326" s="18"/>
      <c r="F326" s="17"/>
      <c r="G326" s="18"/>
      <c r="H326" s="19"/>
      <c r="I326" s="17"/>
      <c r="J326" s="17"/>
      <c r="K326" s="18"/>
      <c r="L326" s="17"/>
      <c r="M326" s="20">
        <f>SUM(M12:M325)</f>
        <v>17262740979.023407</v>
      </c>
      <c r="N326" s="20">
        <f>SUM(N12:N325)</f>
        <v>20024779535.667145</v>
      </c>
      <c r="O326" s="19"/>
      <c r="P326" s="19"/>
      <c r="Q326" s="17"/>
    </row>
    <row r="327" spans="1:17" ht="42.75" customHeight="1" x14ac:dyDescent="0.25">
      <c r="A327" s="2" t="s">
        <v>36</v>
      </c>
      <c r="B327" s="4" t="s">
        <v>37</v>
      </c>
      <c r="C327" s="10" t="s">
        <v>862</v>
      </c>
      <c r="D327" s="10" t="s">
        <v>29</v>
      </c>
      <c r="E327" s="3" t="s">
        <v>39</v>
      </c>
      <c r="F327" s="11" t="s">
        <v>20</v>
      </c>
      <c r="G327" s="11" t="s">
        <v>21</v>
      </c>
      <c r="H327" s="11" t="s">
        <v>21</v>
      </c>
      <c r="I327" s="11" t="s">
        <v>31</v>
      </c>
      <c r="J327" s="2"/>
      <c r="K327" s="3">
        <v>1</v>
      </c>
      <c r="L327" s="12">
        <v>549267789.5999999</v>
      </c>
      <c r="M327" s="12">
        <v>549267789.5999999</v>
      </c>
      <c r="N327" s="13">
        <f>M327*1.16</f>
        <v>637150635.93599987</v>
      </c>
      <c r="O327" s="3">
        <v>100</v>
      </c>
      <c r="P327" s="14" t="s">
        <v>40</v>
      </c>
      <c r="Q327" s="14" t="s">
        <v>41</v>
      </c>
    </row>
    <row r="328" spans="1:17" ht="42.75" customHeight="1" x14ac:dyDescent="0.25">
      <c r="A328" s="2" t="s">
        <v>36</v>
      </c>
      <c r="B328" s="4" t="s">
        <v>37</v>
      </c>
      <c r="C328" s="10" t="s">
        <v>863</v>
      </c>
      <c r="D328" s="10" t="s">
        <v>29</v>
      </c>
      <c r="E328" s="3" t="s">
        <v>39</v>
      </c>
      <c r="F328" s="11" t="s">
        <v>22</v>
      </c>
      <c r="G328" s="11" t="s">
        <v>23</v>
      </c>
      <c r="H328" s="11" t="s">
        <v>23</v>
      </c>
      <c r="I328" s="11" t="s">
        <v>32</v>
      </c>
      <c r="J328" s="6"/>
      <c r="K328" s="3">
        <v>1</v>
      </c>
      <c r="L328" s="12">
        <v>22836334.57959367</v>
      </c>
      <c r="M328" s="12">
        <v>22836334.57959367</v>
      </c>
      <c r="N328" s="13">
        <f>M328*1.16</f>
        <v>26490148.112328656</v>
      </c>
      <c r="O328" s="3">
        <v>100</v>
      </c>
      <c r="P328" s="14" t="s">
        <v>40</v>
      </c>
      <c r="Q328" s="14" t="s">
        <v>41</v>
      </c>
    </row>
    <row r="329" spans="1:17" ht="42.75" customHeight="1" x14ac:dyDescent="0.25">
      <c r="A329" s="2" t="s">
        <v>36</v>
      </c>
      <c r="B329" s="4" t="s">
        <v>37</v>
      </c>
      <c r="C329" s="10" t="s">
        <v>864</v>
      </c>
      <c r="D329" s="10" t="s">
        <v>30</v>
      </c>
      <c r="E329" s="3" t="s">
        <v>39</v>
      </c>
      <c r="F329" s="22" t="s">
        <v>24</v>
      </c>
      <c r="G329" s="22" t="s">
        <v>25</v>
      </c>
      <c r="H329" s="22" t="s">
        <v>26</v>
      </c>
      <c r="I329" s="11" t="s">
        <v>33</v>
      </c>
      <c r="J329" s="11"/>
      <c r="K329" s="3">
        <v>1</v>
      </c>
      <c r="L329" s="12">
        <v>178734545.45454547</v>
      </c>
      <c r="M329" s="12">
        <v>178734545.45454547</v>
      </c>
      <c r="N329" s="13">
        <f>M329*1.16</f>
        <v>207332072.72727272</v>
      </c>
      <c r="O329" s="3">
        <v>100</v>
      </c>
      <c r="P329" s="14" t="s">
        <v>40</v>
      </c>
      <c r="Q329" s="14" t="s">
        <v>41</v>
      </c>
    </row>
    <row r="330" spans="1:17" ht="42.75" customHeight="1" x14ac:dyDescent="0.25">
      <c r="A330" s="2" t="s">
        <v>36</v>
      </c>
      <c r="B330" s="4" t="s">
        <v>37</v>
      </c>
      <c r="C330" s="10" t="s">
        <v>865</v>
      </c>
      <c r="D330" s="10" t="s">
        <v>30</v>
      </c>
      <c r="E330" s="3" t="s">
        <v>39</v>
      </c>
      <c r="F330" s="22" t="s">
        <v>27</v>
      </c>
      <c r="G330" s="22" t="s">
        <v>28</v>
      </c>
      <c r="H330" s="22" t="s">
        <v>28</v>
      </c>
      <c r="I330" s="11" t="s">
        <v>34</v>
      </c>
      <c r="J330" s="23"/>
      <c r="K330" s="3">
        <v>1</v>
      </c>
      <c r="L330" s="12">
        <v>176006960.64000002</v>
      </c>
      <c r="M330" s="12">
        <v>176006960.64000002</v>
      </c>
      <c r="N330" s="13">
        <f>M330*1.16</f>
        <v>204168074.34240001</v>
      </c>
      <c r="O330" s="3">
        <v>100</v>
      </c>
      <c r="P330" s="14" t="s">
        <v>40</v>
      </c>
      <c r="Q330" s="14" t="s">
        <v>41</v>
      </c>
    </row>
    <row r="331" spans="1:17" ht="42.75" customHeight="1" x14ac:dyDescent="0.25">
      <c r="A331" s="2" t="s">
        <v>36</v>
      </c>
      <c r="B331" s="4" t="s">
        <v>37</v>
      </c>
      <c r="C331" s="10" t="s">
        <v>871</v>
      </c>
      <c r="D331" s="10" t="s">
        <v>877</v>
      </c>
      <c r="E331" s="3" t="s">
        <v>39</v>
      </c>
      <c r="F331" s="22" t="s">
        <v>873</v>
      </c>
      <c r="G331" s="22" t="s">
        <v>874</v>
      </c>
      <c r="H331" s="22" t="s">
        <v>874</v>
      </c>
      <c r="I331" s="11" t="s">
        <v>875</v>
      </c>
      <c r="J331" s="23"/>
      <c r="K331" s="3">
        <v>1</v>
      </c>
      <c r="L331" s="12">
        <f>42383000+45773000+49435000</f>
        <v>137591000</v>
      </c>
      <c r="M331" s="12">
        <f>L331*K331</f>
        <v>137591000</v>
      </c>
      <c r="N331" s="13">
        <f>M331*1.16</f>
        <v>159605560</v>
      </c>
      <c r="O331" s="3">
        <v>100</v>
      </c>
      <c r="P331" s="1" t="s">
        <v>872</v>
      </c>
      <c r="Q331" s="14" t="s">
        <v>876</v>
      </c>
    </row>
    <row r="332" spans="1:17" ht="18" customHeight="1" x14ac:dyDescent="0.25">
      <c r="A332" s="2" t="s">
        <v>36</v>
      </c>
      <c r="B332" s="4" t="s">
        <v>527</v>
      </c>
      <c r="C332" s="10" t="s">
        <v>878</v>
      </c>
      <c r="D332" s="11" t="s">
        <v>30</v>
      </c>
      <c r="E332" s="3" t="s">
        <v>39</v>
      </c>
      <c r="F332" s="3" t="s">
        <v>27</v>
      </c>
      <c r="G332" s="3" t="s">
        <v>28</v>
      </c>
      <c r="H332" s="3" t="s">
        <v>28</v>
      </c>
      <c r="I332" s="3" t="s">
        <v>530</v>
      </c>
      <c r="J332" s="3"/>
      <c r="K332" s="3">
        <v>1</v>
      </c>
      <c r="L332" s="15">
        <v>23067199.287719999</v>
      </c>
      <c r="M332" s="15">
        <f>L332</f>
        <v>23067199.287719999</v>
      </c>
      <c r="N332" s="15">
        <f t="shared" ref="N332:N338" si="16">M332*1.16</f>
        <v>26757951.173755195</v>
      </c>
      <c r="O332" s="3">
        <v>100</v>
      </c>
      <c r="P332" s="14" t="s">
        <v>40</v>
      </c>
      <c r="Q332" s="2" t="s">
        <v>41</v>
      </c>
    </row>
    <row r="333" spans="1:17" ht="18" customHeight="1" x14ac:dyDescent="0.25">
      <c r="A333" s="2" t="s">
        <v>36</v>
      </c>
      <c r="B333" s="4" t="s">
        <v>527</v>
      </c>
      <c r="C333" s="10" t="s">
        <v>879</v>
      </c>
      <c r="D333" s="11" t="s">
        <v>30</v>
      </c>
      <c r="E333" s="3" t="s">
        <v>39</v>
      </c>
      <c r="F333" s="3" t="s">
        <v>27</v>
      </c>
      <c r="G333" s="3" t="s">
        <v>28</v>
      </c>
      <c r="H333" s="3" t="s">
        <v>28</v>
      </c>
      <c r="I333" s="3" t="s">
        <v>531</v>
      </c>
      <c r="J333" s="3"/>
      <c r="K333" s="3">
        <v>1</v>
      </c>
      <c r="L333" s="15">
        <v>5157440471.9519997</v>
      </c>
      <c r="M333" s="15">
        <f t="shared" ref="M333:M338" si="17">L333</f>
        <v>5157440471.9519997</v>
      </c>
      <c r="N333" s="15">
        <f t="shared" si="16"/>
        <v>5982630947.4643192</v>
      </c>
      <c r="O333" s="3">
        <v>100</v>
      </c>
      <c r="P333" s="14" t="s">
        <v>40</v>
      </c>
      <c r="Q333" s="2" t="s">
        <v>41</v>
      </c>
    </row>
    <row r="334" spans="1:17" ht="18" customHeight="1" x14ac:dyDescent="0.25">
      <c r="A334" s="2" t="s">
        <v>36</v>
      </c>
      <c r="B334" s="4" t="s">
        <v>527</v>
      </c>
      <c r="C334" s="10" t="s">
        <v>880</v>
      </c>
      <c r="D334" s="11" t="s">
        <v>30</v>
      </c>
      <c r="E334" s="3" t="s">
        <v>39</v>
      </c>
      <c r="F334" s="3" t="s">
        <v>27</v>
      </c>
      <c r="G334" s="3" t="s">
        <v>28</v>
      </c>
      <c r="H334" s="3" t="s">
        <v>28</v>
      </c>
      <c r="I334" s="3" t="s">
        <v>34</v>
      </c>
      <c r="J334" s="3"/>
      <c r="K334" s="3">
        <v>1</v>
      </c>
      <c r="L334" s="15">
        <v>1488764029.0518</v>
      </c>
      <c r="M334" s="15">
        <f t="shared" si="17"/>
        <v>1488764029.0518</v>
      </c>
      <c r="N334" s="15">
        <f t="shared" si="16"/>
        <v>1726966273.7000878</v>
      </c>
      <c r="O334" s="3">
        <v>100</v>
      </c>
      <c r="P334" s="14" t="s">
        <v>40</v>
      </c>
      <c r="Q334" s="2" t="s">
        <v>41</v>
      </c>
    </row>
    <row r="335" spans="1:17" ht="18" customHeight="1" x14ac:dyDescent="0.25">
      <c r="A335" s="2" t="s">
        <v>36</v>
      </c>
      <c r="B335" s="4" t="s">
        <v>527</v>
      </c>
      <c r="C335" s="10" t="s">
        <v>881</v>
      </c>
      <c r="D335" s="11" t="s">
        <v>30</v>
      </c>
      <c r="E335" s="3" t="s">
        <v>39</v>
      </c>
      <c r="F335" s="3" t="s">
        <v>27</v>
      </c>
      <c r="G335" s="3" t="s">
        <v>28</v>
      </c>
      <c r="H335" s="3" t="s">
        <v>28</v>
      </c>
      <c r="I335" s="3" t="s">
        <v>532</v>
      </c>
      <c r="J335" s="3"/>
      <c r="K335" s="3">
        <v>1</v>
      </c>
      <c r="L335" s="15">
        <v>315907047.12959999</v>
      </c>
      <c r="M335" s="15">
        <f t="shared" si="17"/>
        <v>315907047.12959999</v>
      </c>
      <c r="N335" s="15">
        <f t="shared" si="16"/>
        <v>366452174.67033595</v>
      </c>
      <c r="O335" s="3">
        <v>100</v>
      </c>
      <c r="P335" s="14" t="s">
        <v>40</v>
      </c>
      <c r="Q335" s="2" t="s">
        <v>41</v>
      </c>
    </row>
    <row r="336" spans="1:17" ht="18" customHeight="1" x14ac:dyDescent="0.25">
      <c r="A336" s="2" t="s">
        <v>36</v>
      </c>
      <c r="B336" s="4" t="s">
        <v>527</v>
      </c>
      <c r="C336" s="10" t="s">
        <v>882</v>
      </c>
      <c r="D336" s="11" t="s">
        <v>30</v>
      </c>
      <c r="E336" s="3" t="s">
        <v>39</v>
      </c>
      <c r="F336" s="3" t="s">
        <v>27</v>
      </c>
      <c r="G336" s="3" t="s">
        <v>28</v>
      </c>
      <c r="H336" s="3" t="s">
        <v>28</v>
      </c>
      <c r="I336" s="3" t="s">
        <v>533</v>
      </c>
      <c r="J336" s="3"/>
      <c r="K336" s="3">
        <v>1</v>
      </c>
      <c r="L336" s="15">
        <v>412852537.454</v>
      </c>
      <c r="M336" s="15">
        <f t="shared" si="17"/>
        <v>412852537.454</v>
      </c>
      <c r="N336" s="15">
        <f t="shared" si="16"/>
        <v>478908943.44663996</v>
      </c>
      <c r="O336" s="3">
        <v>100</v>
      </c>
      <c r="P336" s="14" t="s">
        <v>40</v>
      </c>
      <c r="Q336" s="2" t="s">
        <v>41</v>
      </c>
    </row>
    <row r="337" spans="1:17" ht="18" customHeight="1" x14ac:dyDescent="0.25">
      <c r="A337" s="2" t="s">
        <v>36</v>
      </c>
      <c r="B337" s="4" t="s">
        <v>527</v>
      </c>
      <c r="C337" s="10" t="s">
        <v>883</v>
      </c>
      <c r="D337" s="11" t="s">
        <v>30</v>
      </c>
      <c r="E337" s="3" t="s">
        <v>39</v>
      </c>
      <c r="F337" s="3" t="s">
        <v>27</v>
      </c>
      <c r="G337" s="3" t="s">
        <v>28</v>
      </c>
      <c r="H337" s="3" t="s">
        <v>28</v>
      </c>
      <c r="I337" s="3" t="s">
        <v>534</v>
      </c>
      <c r="J337" s="3"/>
      <c r="K337" s="3">
        <v>1</v>
      </c>
      <c r="L337" s="15">
        <v>18755992.725600004</v>
      </c>
      <c r="M337" s="15">
        <f t="shared" si="17"/>
        <v>18755992.725600004</v>
      </c>
      <c r="N337" s="15">
        <f t="shared" si="16"/>
        <v>21756951.561696004</v>
      </c>
      <c r="O337" s="3">
        <v>100</v>
      </c>
      <c r="P337" s="14" t="s">
        <v>40</v>
      </c>
      <c r="Q337" s="2" t="s">
        <v>41</v>
      </c>
    </row>
    <row r="338" spans="1:17" ht="18" customHeight="1" x14ac:dyDescent="0.25">
      <c r="A338" s="2" t="s">
        <v>36</v>
      </c>
      <c r="B338" s="4" t="s">
        <v>527</v>
      </c>
      <c r="C338" s="10" t="s">
        <v>884</v>
      </c>
      <c r="D338" s="11" t="s">
        <v>30</v>
      </c>
      <c r="E338" s="3" t="s">
        <v>39</v>
      </c>
      <c r="F338" s="3" t="s">
        <v>528</v>
      </c>
      <c r="G338" s="3" t="s">
        <v>529</v>
      </c>
      <c r="H338" s="3" t="s">
        <v>529</v>
      </c>
      <c r="I338" s="3" t="s">
        <v>535</v>
      </c>
      <c r="J338" s="3"/>
      <c r="K338" s="3">
        <v>1</v>
      </c>
      <c r="L338" s="15">
        <v>10214531.424000001</v>
      </c>
      <c r="M338" s="15">
        <f t="shared" si="17"/>
        <v>10214531.424000001</v>
      </c>
      <c r="N338" s="15">
        <f t="shared" si="16"/>
        <v>11848856.45184</v>
      </c>
      <c r="O338" s="3">
        <v>100</v>
      </c>
      <c r="P338" s="14" t="s">
        <v>40</v>
      </c>
      <c r="Q338" s="2" t="s">
        <v>41</v>
      </c>
    </row>
    <row r="339" spans="1:17" ht="18" customHeight="1" x14ac:dyDescent="0.25">
      <c r="A339" s="28" t="s">
        <v>868</v>
      </c>
      <c r="B339" s="28"/>
      <c r="C339" s="8"/>
      <c r="D339" s="8"/>
      <c r="E339" s="8"/>
      <c r="F339" s="7"/>
      <c r="G339" s="8"/>
      <c r="H339" s="9"/>
      <c r="I339" s="7"/>
      <c r="J339" s="7"/>
      <c r="K339" s="8"/>
      <c r="L339" s="7"/>
      <c r="M339" s="20">
        <f>SUM(M327:M338)</f>
        <v>8491438439.2988577</v>
      </c>
      <c r="N339" s="20">
        <f>SUM(N327:N338)</f>
        <v>9850068589.5866737</v>
      </c>
      <c r="O339" s="9"/>
      <c r="P339" s="9"/>
      <c r="Q339" s="7"/>
    </row>
    <row r="340" spans="1:17" ht="18" customHeight="1" x14ac:dyDescent="0.25">
      <c r="A340" s="29" t="s">
        <v>869</v>
      </c>
      <c r="B340" s="30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0">
        <f>M326+M339</f>
        <v>25754179418.322266</v>
      </c>
      <c r="N340" s="20">
        <f>N326+N339</f>
        <v>29874848125.253819</v>
      </c>
      <c r="O340" s="24"/>
      <c r="P340" s="24"/>
      <c r="Q340" s="24"/>
    </row>
  </sheetData>
  <autoFilter ref="A11:Q340" xr:uid="{00000000-0001-0000-0000-000000000000}"/>
  <mergeCells count="21">
    <mergeCell ref="A5:Q5"/>
    <mergeCell ref="A326:B326"/>
    <mergeCell ref="A339:B339"/>
    <mergeCell ref="A340:B340"/>
    <mergeCell ref="P9:P10"/>
    <mergeCell ref="K9:K10"/>
    <mergeCell ref="L9:L10"/>
    <mergeCell ref="M9:M10"/>
    <mergeCell ref="N9:N10"/>
    <mergeCell ref="O9:O10"/>
    <mergeCell ref="F9:F10"/>
    <mergeCell ref="G9:G10"/>
    <mergeCell ref="H9:H10"/>
    <mergeCell ref="I9:I10"/>
    <mergeCell ref="J9:J10"/>
    <mergeCell ref="A9:A10"/>
    <mergeCell ref="Q9:Q10"/>
    <mergeCell ref="B9:B10"/>
    <mergeCell ref="C9:C10"/>
    <mergeCell ref="D9:D10"/>
    <mergeCell ref="E9:E10"/>
  </mergeCells>
  <phoneticPr fontId="4" type="noConversion"/>
  <conditionalFormatting sqref="I111:I150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15"/>
    <cfRule type="duplicateValues" dxfId="0" priority="16"/>
  </conditionalFormatting>
  <dataValidations count="5">
    <dataValidation type="list" allowBlank="1" showInputMessage="1" showErrorMessage="1" sqref="J329 J12:J16 Q326 Q339" xr:uid="{E291E826-4EB4-42A8-934A-81CE8089D8FB}">
      <formula1>ЕИ</formula1>
    </dataValidation>
    <dataValidation type="custom" allowBlank="1" showInputMessage="1" showErrorMessage="1" sqref="N12:N110 M326:N326 N327:N331 M339:N340" xr:uid="{801F8992-AE34-4585-ACB9-F266EAFD4A60}">
      <formula1>K12*L12</formula1>
    </dataValidation>
    <dataValidation type="whole" allowBlank="1" showInputMessage="1" showErrorMessage="1" sqref="H326 O326:P326 H339 O339:P339" xr:uid="{B1DC2A4E-CE02-4018-85B8-555A0470D4D4}">
      <formula1>0</formula1>
      <formula2>100</formula2>
    </dataValidation>
    <dataValidation type="list" allowBlank="1" showInputMessage="1" showErrorMessage="1" sqref="L326 L339" xr:uid="{FC44ACC2-917A-42C8-B1E3-7216EB8D5813}">
      <formula1>Инкотермс</formula1>
    </dataValidation>
    <dataValidation type="list" allowBlank="1" showInputMessage="1" showErrorMessage="1" sqref="G326 G339" xr:uid="{ADE778DF-7C05-430A-810B-1A2FC18D697C}">
      <formula1>Приоритет_закупок</formula1>
    </dataValidation>
  </dataValidations>
  <pageMargins left="0.7" right="0.7" top="0.75" bottom="0.75" header="0.3" footer="0.3"/>
  <pageSetup scale="2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Classification xmlns="27165d9f-1cc7-456f-a2b7-1767a9e401e6">Информационно-справочная документация</DocClassification>
    <_dlc_DocId xmlns="bb8d4125-2c01-4ca2-8622-2206a7f9c937">YVQCA45QR4RX-1288659170-13926</_dlc_DocId>
    <_dlc_DocIdUrl xmlns="bb8d4125-2c01-4ca2-8622-2206a7f9c937">
      <Url>https://intranet.kmg.kz/deps/dps/ppo/_layouts/15/DocIdRedir.aspx?ID=YVQCA45QR4RX-1288659170-13926</Url>
      <Description>YVQCA45QR4RX-1288659170-13926</Description>
    </_dlc_DocIdUrl>
    <DocsType xmlns="27165d9f-1cc7-456f-a2b7-1767a9e401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345A4A26EAAB241AAE6AFBB72D1EDF9" ma:contentTypeVersion="5" ma:contentTypeDescription="Создание документа." ma:contentTypeScope="" ma:versionID="1e4c3ae4e8005426a0d52ae98024e52c">
  <xsd:schema xmlns:xsd="http://www.w3.org/2001/XMLSchema" xmlns:xs="http://www.w3.org/2001/XMLSchema" xmlns:p="http://schemas.microsoft.com/office/2006/metadata/properties" xmlns:ns2="bb8d4125-2c01-4ca2-8622-2206a7f9c937" xmlns:ns3="27165d9f-1cc7-456f-a2b7-1767a9e401e6" xmlns:ns4="23115238-3a5b-4456-85b2-0f5bc6c6ed16" targetNamespace="http://schemas.microsoft.com/office/2006/metadata/properties" ma:root="true" ma:fieldsID="6314cac4692eff4716df0acb3e98b53c" ns2:_="" ns3:_="" ns4:_="">
    <xsd:import namespace="bb8d4125-2c01-4ca2-8622-2206a7f9c937"/>
    <xsd:import namespace="27165d9f-1cc7-456f-a2b7-1767a9e401e6"/>
    <xsd:import namespace="23115238-3a5b-4456-85b2-0f5bc6c6ed1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Classification" minOccurs="0"/>
                <xsd:element ref="ns3:DocsTyp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d4125-2c01-4ca2-8622-2206a7f9c93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65d9f-1cc7-456f-a2b7-1767a9e401e6" elementFormDefault="qualified">
    <xsd:import namespace="http://schemas.microsoft.com/office/2006/documentManagement/types"/>
    <xsd:import namespace="http://schemas.microsoft.com/office/infopath/2007/PartnerControls"/>
    <xsd:element name="DocClassification" ma:index="11" nillable="true" ma:displayName="Классификация документов" ma:internalName="DocClassification">
      <xsd:simpleType>
        <xsd:restriction base="dms:Text"/>
      </xsd:simpleType>
    </xsd:element>
    <xsd:element name="DocsType" ma:index="12" nillable="true" ma:displayName="Тип документов" ma:internalName="Docs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15238-3a5b-4456-85b2-0f5bc6c6e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5D1C9-A92C-45AD-9E6E-FB7293755729}">
  <ds:schemaRefs>
    <ds:schemaRef ds:uri="27165d9f-1cc7-456f-a2b7-1767a9e401e6"/>
    <ds:schemaRef ds:uri="bb8d4125-2c01-4ca2-8622-2206a7f9c937"/>
    <ds:schemaRef ds:uri="23115238-3a5b-4456-85b2-0f5bc6c6ed16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11D671-0136-4681-A5D8-B789CF1DEF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6A4CA5-8E79-4E23-80B0-36D1D3C23E8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2422D1C-BB46-4C15-A5CE-830C5628A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d4125-2c01-4ca2-8622-2206a7f9c937"/>
    <ds:schemaRef ds:uri="27165d9f-1cc7-456f-a2b7-1767a9e401e6"/>
    <ds:schemaRef ds:uri="23115238-3a5b-4456-85b2-0f5bc6c6ed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по закупкам по особому по</vt:lpstr>
      <vt:lpstr>'Отчет по закупкам по особому по'!Область_печати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Утепов Аймурат Мамаевич</cp:lastModifiedBy>
  <cp:revision/>
  <dcterms:created xsi:type="dcterms:W3CDTF">2024-07-15T04:41:42Z</dcterms:created>
  <dcterms:modified xsi:type="dcterms:W3CDTF">2026-02-04T11:26:42Z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0x010100C345A4A26EAAB241AAE6AFBB72D1EDF9</vt:lpwstr>
  </property>
  <property fmtid="{D5CDD505-2E9C-101B-9397-08002B2CF9AE}" pid="3" name="_dlc_DocIdItemGuid">
    <vt:lpwstr>1561f78f-03f9-45ca-8bd2-106d22e65b10</vt:lpwstr>
  </property>
</Properties>
</file>