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kpikz-my.sharepoint.com/personal/aimurat_utepov_kpi_kz/Documents/Рабочий стол/Аймурат/5 Особый порядок/2026/4 Изменение от 23.06.2026/"/>
    </mc:Choice>
  </mc:AlternateContent>
  <xr:revisionPtr revIDLastSave="230" documentId="14_{75ED737F-212D-44AD-8099-3644459A2177}" xr6:coauthVersionLast="47" xr6:coauthVersionMax="47" xr10:uidLastSave="{2A45DE13-E068-4781-946E-C8DC04E524C1}"/>
  <bookViews>
    <workbookView xWindow="28680" yWindow="-120" windowWidth="29040" windowHeight="15720" xr2:uid="{00000000-000D-0000-FFFF-FFFF00000000}"/>
  </bookViews>
  <sheets>
    <sheet name="Отчет по закупкам по особому по" sheetId="1" r:id="rId1"/>
    <sheet name="Лист1" sheetId="2" r:id="rId2"/>
    <sheet name="Лист2" sheetId="3" r:id="rId3"/>
  </sheets>
  <externalReferences>
    <externalReference r:id="rId4"/>
  </externalReferences>
  <definedNames>
    <definedName name="_xlnm._FilterDatabase" localSheetId="2" hidden="1">Лист2!$B$11:$AF$471</definedName>
    <definedName name="_xlnm._FilterDatabase" localSheetId="0" hidden="1">'Отчет по закупкам по особому по'!$A$11:$R$599</definedName>
    <definedName name="ЕИ" localSheetId="2">#REF!</definedName>
    <definedName name="ЕИ" localSheetId="0">#REF!</definedName>
    <definedName name="Инкотермс">'[1]Справочник Инкотермс'!$A$4:$A$14</definedName>
    <definedName name="_xlnm.Print_Area" localSheetId="2">Лист2!$B$1:$R$471</definedName>
    <definedName name="_xlnm.Print_Area" localSheetId="0">'Отчет по закупкам по особому по'!$A$1:$R$599</definedName>
    <definedName name="Приоритет_закупо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8" i="1" l="1"/>
  <c r="M578" i="1"/>
  <c r="M577" i="1"/>
  <c r="M576" i="1"/>
  <c r="M575" i="1"/>
  <c r="M574" i="1"/>
  <c r="M573" i="1"/>
  <c r="M572" i="1"/>
  <c r="M571" i="1"/>
  <c r="M570" i="1"/>
  <c r="M569" i="1"/>
  <c r="M564" i="1"/>
  <c r="M568" i="1"/>
  <c r="M567" i="1"/>
  <c r="M566" i="1"/>
  <c r="M565" i="1"/>
  <c r="M563" i="1"/>
  <c r="M562" i="1"/>
  <c r="M561" i="1"/>
  <c r="M560" i="1"/>
  <c r="M16" i="1"/>
  <c r="K16" i="1"/>
  <c r="M559" i="1"/>
  <c r="N559" i="1" s="1"/>
  <c r="M558" i="1"/>
  <c r="N558" i="1" s="1"/>
  <c r="M557" i="1"/>
  <c r="N557" i="1" s="1"/>
  <c r="M556" i="1"/>
  <c r="N556" i="1" s="1"/>
  <c r="M555" i="1"/>
  <c r="N555" i="1" s="1"/>
  <c r="M554" i="1"/>
  <c r="N554" i="1" s="1"/>
  <c r="M553" i="1"/>
  <c r="N553" i="1" s="1"/>
  <c r="M552" i="1"/>
  <c r="N552" i="1" s="1"/>
  <c r="M551" i="1"/>
  <c r="N551" i="1" s="1"/>
  <c r="M550" i="1"/>
  <c r="N550" i="1" s="1"/>
  <c r="M549" i="1"/>
  <c r="N549" i="1" s="1"/>
  <c r="M548" i="1"/>
  <c r="N548" i="1" s="1"/>
  <c r="M547" i="1"/>
  <c r="N547" i="1" s="1"/>
  <c r="M546" i="1"/>
  <c r="N546" i="1" s="1"/>
  <c r="M545" i="1"/>
  <c r="N545" i="1" s="1"/>
  <c r="M544" i="1"/>
  <c r="N544" i="1" s="1"/>
  <c r="M543" i="1"/>
  <c r="N543" i="1" s="1"/>
  <c r="M542" i="1"/>
  <c r="N542" i="1" s="1"/>
  <c r="M541" i="1"/>
  <c r="N541" i="1" s="1"/>
  <c r="M540" i="1"/>
  <c r="N540" i="1" s="1"/>
  <c r="M539" i="1"/>
  <c r="N539" i="1" s="1"/>
  <c r="M538" i="1"/>
  <c r="N538" i="1" s="1"/>
  <c r="M537" i="1"/>
  <c r="N537" i="1" s="1"/>
  <c r="M536" i="1"/>
  <c r="N536" i="1" s="1"/>
  <c r="M535" i="1"/>
  <c r="N535" i="1" s="1"/>
  <c r="N577" i="1" l="1"/>
  <c r="N576" i="1"/>
  <c r="N573" i="1"/>
  <c r="N575" i="1"/>
  <c r="N574" i="1"/>
  <c r="N570" i="1"/>
  <c r="N569" i="1"/>
  <c r="N572" i="1"/>
  <c r="N571" i="1"/>
  <c r="N568" i="1"/>
  <c r="N565" i="1"/>
  <c r="N567" i="1"/>
  <c r="N566" i="1"/>
  <c r="N564" i="1"/>
  <c r="N563" i="1"/>
  <c r="N562" i="1"/>
  <c r="N561" i="1"/>
  <c r="N560" i="1"/>
  <c r="M534" i="1"/>
  <c r="N534" i="1" s="1"/>
  <c r="M533" i="1"/>
  <c r="N533" i="1" s="1"/>
  <c r="M532" i="1"/>
  <c r="N532" i="1" s="1"/>
  <c r="M531" i="1"/>
  <c r="N531" i="1" s="1"/>
  <c r="M530" i="1"/>
  <c r="N530" i="1" s="1"/>
  <c r="M529" i="1" l="1"/>
  <c r="N529" i="1" s="1"/>
  <c r="M528" i="1"/>
  <c r="N528" i="1" s="1"/>
  <c r="M527" i="1"/>
  <c r="N527" i="1" s="1"/>
  <c r="M526" i="1"/>
  <c r="N526" i="1" s="1"/>
  <c r="M525" i="1"/>
  <c r="N525" i="1" s="1"/>
  <c r="M524" i="1" l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 l="1"/>
  <c r="N458" i="1" s="1"/>
  <c r="M457" i="1" l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1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1" i="2"/>
  <c r="N469" i="3"/>
  <c r="O469" i="3" s="1"/>
  <c r="N468" i="3"/>
  <c r="O468" i="3" s="1"/>
  <c r="N467" i="3"/>
  <c r="O467" i="3" s="1"/>
  <c r="N466" i="3"/>
  <c r="O466" i="3" s="1"/>
  <c r="N465" i="3"/>
  <c r="O465" i="3" s="1"/>
  <c r="N464" i="3"/>
  <c r="O464" i="3" s="1"/>
  <c r="N463" i="3"/>
  <c r="O463" i="3" s="1"/>
  <c r="N462" i="3"/>
  <c r="O462" i="3" s="1"/>
  <c r="N461" i="3"/>
  <c r="O461" i="3" s="1"/>
  <c r="N460" i="3"/>
  <c r="O460" i="3" s="1"/>
  <c r="N459" i="3"/>
  <c r="O459" i="3" s="1"/>
  <c r="M458" i="3"/>
  <c r="N458" i="3" s="1"/>
  <c r="O457" i="3"/>
  <c r="O456" i="3"/>
  <c r="O455" i="3"/>
  <c r="O454" i="3"/>
  <c r="N452" i="3"/>
  <c r="O452" i="3" s="1"/>
  <c r="N451" i="3"/>
  <c r="N449" i="3"/>
  <c r="O449" i="3" s="1"/>
  <c r="N448" i="3"/>
  <c r="O448" i="3" s="1"/>
  <c r="N447" i="3"/>
  <c r="O447" i="3" s="1"/>
  <c r="N446" i="3"/>
  <c r="O446" i="3" s="1"/>
  <c r="N445" i="3"/>
  <c r="O445" i="3" s="1"/>
  <c r="N444" i="3"/>
  <c r="O444" i="3" s="1"/>
  <c r="N443" i="3"/>
  <c r="O443" i="3" s="1"/>
  <c r="N442" i="3"/>
  <c r="O442" i="3" s="1"/>
  <c r="N441" i="3"/>
  <c r="O441" i="3" s="1"/>
  <c r="N440" i="3"/>
  <c r="O440" i="3" s="1"/>
  <c r="N439" i="3"/>
  <c r="O439" i="3" s="1"/>
  <c r="N438" i="3"/>
  <c r="O438" i="3" s="1"/>
  <c r="N437" i="3"/>
  <c r="O437" i="3" s="1"/>
  <c r="N436" i="3"/>
  <c r="O436" i="3" s="1"/>
  <c r="N435" i="3"/>
  <c r="O435" i="3" s="1"/>
  <c r="N434" i="3"/>
  <c r="O434" i="3" s="1"/>
  <c r="N433" i="3"/>
  <c r="O433" i="3" s="1"/>
  <c r="N432" i="3"/>
  <c r="O432" i="3" s="1"/>
  <c r="N431" i="3"/>
  <c r="O431" i="3" s="1"/>
  <c r="N430" i="3"/>
  <c r="O430" i="3" s="1"/>
  <c r="N429" i="3"/>
  <c r="O429" i="3" s="1"/>
  <c r="N428" i="3"/>
  <c r="O428" i="3" s="1"/>
  <c r="N427" i="3"/>
  <c r="O427" i="3" s="1"/>
  <c r="N426" i="3"/>
  <c r="O426" i="3" s="1"/>
  <c r="N425" i="3"/>
  <c r="O425" i="3" s="1"/>
  <c r="N424" i="3"/>
  <c r="O424" i="3" s="1"/>
  <c r="N423" i="3"/>
  <c r="O423" i="3" s="1"/>
  <c r="N422" i="3"/>
  <c r="O422" i="3" s="1"/>
  <c r="N421" i="3"/>
  <c r="O421" i="3" s="1"/>
  <c r="N420" i="3"/>
  <c r="O420" i="3" s="1"/>
  <c r="N419" i="3"/>
  <c r="O419" i="3" s="1"/>
  <c r="N418" i="3"/>
  <c r="O418" i="3" s="1"/>
  <c r="N417" i="3"/>
  <c r="O417" i="3" s="1"/>
  <c r="N416" i="3"/>
  <c r="O416" i="3" s="1"/>
  <c r="N415" i="3"/>
  <c r="O415" i="3" s="1"/>
  <c r="N414" i="3"/>
  <c r="O414" i="3" s="1"/>
  <c r="N413" i="3"/>
  <c r="O413" i="3" s="1"/>
  <c r="N412" i="3"/>
  <c r="O412" i="3" s="1"/>
  <c r="N411" i="3"/>
  <c r="O411" i="3" s="1"/>
  <c r="N410" i="3"/>
  <c r="O410" i="3" s="1"/>
  <c r="N409" i="3"/>
  <c r="O409" i="3" s="1"/>
  <c r="N408" i="3"/>
  <c r="O408" i="3" s="1"/>
  <c r="N407" i="3"/>
  <c r="O407" i="3" s="1"/>
  <c r="N406" i="3"/>
  <c r="O406" i="3" s="1"/>
  <c r="N405" i="3"/>
  <c r="O405" i="3" s="1"/>
  <c r="N404" i="3"/>
  <c r="O404" i="3" s="1"/>
  <c r="N403" i="3"/>
  <c r="O403" i="3" s="1"/>
  <c r="N402" i="3"/>
  <c r="O402" i="3" s="1"/>
  <c r="N401" i="3"/>
  <c r="O401" i="3" s="1"/>
  <c r="N400" i="3"/>
  <c r="O400" i="3" s="1"/>
  <c r="N399" i="3"/>
  <c r="O399" i="3" s="1"/>
  <c r="N398" i="3"/>
  <c r="O398" i="3" s="1"/>
  <c r="N397" i="3"/>
  <c r="O397" i="3" s="1"/>
  <c r="N396" i="3"/>
  <c r="O396" i="3" s="1"/>
  <c r="N395" i="3"/>
  <c r="O395" i="3" s="1"/>
  <c r="N394" i="3"/>
  <c r="O394" i="3" s="1"/>
  <c r="N393" i="3"/>
  <c r="O393" i="3" s="1"/>
  <c r="N392" i="3"/>
  <c r="O392" i="3" s="1"/>
  <c r="N391" i="3"/>
  <c r="O391" i="3" s="1"/>
  <c r="N390" i="3"/>
  <c r="O390" i="3" s="1"/>
  <c r="N389" i="3"/>
  <c r="O389" i="3" s="1"/>
  <c r="N388" i="3"/>
  <c r="O388" i="3" s="1"/>
  <c r="N387" i="3"/>
  <c r="O387" i="3" s="1"/>
  <c r="N386" i="3"/>
  <c r="O386" i="3" s="1"/>
  <c r="N385" i="3"/>
  <c r="O385" i="3" s="1"/>
  <c r="N384" i="3"/>
  <c r="O384" i="3" s="1"/>
  <c r="N383" i="3"/>
  <c r="O383" i="3" s="1"/>
  <c r="N382" i="3"/>
  <c r="O382" i="3" s="1"/>
  <c r="N381" i="3"/>
  <c r="O381" i="3" s="1"/>
  <c r="N380" i="3"/>
  <c r="O380" i="3" s="1"/>
  <c r="N379" i="3"/>
  <c r="O379" i="3" s="1"/>
  <c r="N378" i="3"/>
  <c r="O378" i="3" s="1"/>
  <c r="N377" i="3"/>
  <c r="O377" i="3" s="1"/>
  <c r="N376" i="3"/>
  <c r="O376" i="3" s="1"/>
  <c r="N375" i="3"/>
  <c r="O375" i="3" s="1"/>
  <c r="N374" i="3"/>
  <c r="O374" i="3" s="1"/>
  <c r="N373" i="3"/>
  <c r="O373" i="3" s="1"/>
  <c r="N372" i="3"/>
  <c r="O372" i="3" s="1"/>
  <c r="N371" i="3"/>
  <c r="O371" i="3" s="1"/>
  <c r="N370" i="3"/>
  <c r="O370" i="3" s="1"/>
  <c r="N369" i="3"/>
  <c r="O369" i="3" s="1"/>
  <c r="N368" i="3"/>
  <c r="O368" i="3" s="1"/>
  <c r="N367" i="3"/>
  <c r="O367" i="3" s="1"/>
  <c r="N366" i="3"/>
  <c r="O366" i="3" s="1"/>
  <c r="N365" i="3"/>
  <c r="O365" i="3" s="1"/>
  <c r="N364" i="3"/>
  <c r="O364" i="3" s="1"/>
  <c r="N363" i="3"/>
  <c r="O363" i="3" s="1"/>
  <c r="N362" i="3"/>
  <c r="O362" i="3" s="1"/>
  <c r="N361" i="3"/>
  <c r="O361" i="3" s="1"/>
  <c r="N360" i="3"/>
  <c r="O360" i="3" s="1"/>
  <c r="N359" i="3"/>
  <c r="O359" i="3" s="1"/>
  <c r="N358" i="3"/>
  <c r="O358" i="3" s="1"/>
  <c r="N357" i="3"/>
  <c r="O357" i="3" s="1"/>
  <c r="N356" i="3"/>
  <c r="O356" i="3" s="1"/>
  <c r="N355" i="3"/>
  <c r="O355" i="3" s="1"/>
  <c r="N354" i="3"/>
  <c r="O354" i="3" s="1"/>
  <c r="N353" i="3"/>
  <c r="O353" i="3" s="1"/>
  <c r="N352" i="3"/>
  <c r="O352" i="3" s="1"/>
  <c r="N351" i="3"/>
  <c r="O351" i="3" s="1"/>
  <c r="N350" i="3"/>
  <c r="O350" i="3" s="1"/>
  <c r="N349" i="3"/>
  <c r="O349" i="3" s="1"/>
  <c r="N348" i="3"/>
  <c r="O348" i="3" s="1"/>
  <c r="N347" i="3"/>
  <c r="O347" i="3" s="1"/>
  <c r="N346" i="3"/>
  <c r="O346" i="3" s="1"/>
  <c r="N345" i="3"/>
  <c r="O345" i="3" s="1"/>
  <c r="N344" i="3"/>
  <c r="O344" i="3" s="1"/>
  <c r="N343" i="3"/>
  <c r="O343" i="3" s="1"/>
  <c r="N342" i="3"/>
  <c r="O342" i="3" s="1"/>
  <c r="N341" i="3"/>
  <c r="O341" i="3" s="1"/>
  <c r="N340" i="3"/>
  <c r="O340" i="3" s="1"/>
  <c r="N339" i="3"/>
  <c r="O339" i="3" s="1"/>
  <c r="N338" i="3"/>
  <c r="O338" i="3" s="1"/>
  <c r="N337" i="3"/>
  <c r="O337" i="3" s="1"/>
  <c r="N336" i="3"/>
  <c r="O336" i="3" s="1"/>
  <c r="N335" i="3"/>
  <c r="O335" i="3" s="1"/>
  <c r="N334" i="3"/>
  <c r="O334" i="3" s="1"/>
  <c r="N333" i="3"/>
  <c r="O333" i="3" s="1"/>
  <c r="N332" i="3"/>
  <c r="O332" i="3" s="1"/>
  <c r="N331" i="3"/>
  <c r="O331" i="3" s="1"/>
  <c r="N330" i="3"/>
  <c r="O330" i="3" s="1"/>
  <c r="N329" i="3"/>
  <c r="O329" i="3" s="1"/>
  <c r="N328" i="3"/>
  <c r="O328" i="3" s="1"/>
  <c r="Y327" i="3"/>
  <c r="N327" i="3"/>
  <c r="O327" i="3" s="1"/>
  <c r="Y326" i="3"/>
  <c r="N326" i="3"/>
  <c r="O326" i="3" s="1"/>
  <c r="Y325" i="3"/>
  <c r="N325" i="3"/>
  <c r="O325" i="3" s="1"/>
  <c r="Y324" i="3"/>
  <c r="N324" i="3"/>
  <c r="O324" i="3" s="1"/>
  <c r="Y323" i="3"/>
  <c r="N323" i="3"/>
  <c r="O323" i="3" s="1"/>
  <c r="Y322" i="3"/>
  <c r="N322" i="3"/>
  <c r="O322" i="3" s="1"/>
  <c r="Y321" i="3"/>
  <c r="N321" i="3"/>
  <c r="O321" i="3" s="1"/>
  <c r="Y320" i="3"/>
  <c r="N320" i="3"/>
  <c r="O320" i="3" s="1"/>
  <c r="Y319" i="3"/>
  <c r="N319" i="3"/>
  <c r="O319" i="3" s="1"/>
  <c r="Y318" i="3"/>
  <c r="N318" i="3"/>
  <c r="O318" i="3" s="1"/>
  <c r="Y317" i="3"/>
  <c r="N317" i="3"/>
  <c r="O317" i="3" s="1"/>
  <c r="Y316" i="3"/>
  <c r="N316" i="3"/>
  <c r="O316" i="3" s="1"/>
  <c r="Y315" i="3"/>
  <c r="N315" i="3"/>
  <c r="O315" i="3" s="1"/>
  <c r="Y314" i="3"/>
  <c r="N314" i="3"/>
  <c r="O314" i="3" s="1"/>
  <c r="Y313" i="3"/>
  <c r="N313" i="3"/>
  <c r="O313" i="3" s="1"/>
  <c r="Y312" i="3"/>
  <c r="N312" i="3"/>
  <c r="O312" i="3" s="1"/>
  <c r="Y311" i="3"/>
  <c r="N311" i="3"/>
  <c r="O311" i="3" s="1"/>
  <c r="Y310" i="3"/>
  <c r="N310" i="3"/>
  <c r="O310" i="3" s="1"/>
  <c r="Y309" i="3"/>
  <c r="N309" i="3"/>
  <c r="O309" i="3" s="1"/>
  <c r="Y308" i="3"/>
  <c r="N308" i="3"/>
  <c r="O308" i="3" s="1"/>
  <c r="Y307" i="3"/>
  <c r="N307" i="3"/>
  <c r="O307" i="3" s="1"/>
  <c r="Y306" i="3"/>
  <c r="N306" i="3"/>
  <c r="O306" i="3" s="1"/>
  <c r="Y305" i="3"/>
  <c r="N305" i="3"/>
  <c r="O305" i="3" s="1"/>
  <c r="Y304" i="3"/>
  <c r="N304" i="3"/>
  <c r="O304" i="3" s="1"/>
  <c r="Y303" i="3"/>
  <c r="N303" i="3"/>
  <c r="O303" i="3" s="1"/>
  <c r="Y302" i="3"/>
  <c r="N302" i="3"/>
  <c r="O302" i="3" s="1"/>
  <c r="Y301" i="3"/>
  <c r="N301" i="3"/>
  <c r="O301" i="3" s="1"/>
  <c r="Y300" i="3"/>
  <c r="N300" i="3"/>
  <c r="O300" i="3" s="1"/>
  <c r="Y299" i="3"/>
  <c r="N299" i="3"/>
  <c r="O299" i="3" s="1"/>
  <c r="Y298" i="3"/>
  <c r="N298" i="3"/>
  <c r="O298" i="3" s="1"/>
  <c r="Y297" i="3"/>
  <c r="N297" i="3"/>
  <c r="O297" i="3" s="1"/>
  <c r="Y296" i="3"/>
  <c r="N296" i="3"/>
  <c r="O296" i="3" s="1"/>
  <c r="Y295" i="3"/>
  <c r="N295" i="3"/>
  <c r="O295" i="3" s="1"/>
  <c r="Y294" i="3"/>
  <c r="N294" i="3"/>
  <c r="O294" i="3" s="1"/>
  <c r="Y293" i="3"/>
  <c r="N293" i="3"/>
  <c r="O293" i="3" s="1"/>
  <c r="Y292" i="3"/>
  <c r="N292" i="3"/>
  <c r="O292" i="3" s="1"/>
  <c r="Y291" i="3"/>
  <c r="N291" i="3"/>
  <c r="O291" i="3" s="1"/>
  <c r="Y290" i="3"/>
  <c r="N290" i="3"/>
  <c r="O290" i="3" s="1"/>
  <c r="Y289" i="3"/>
  <c r="N289" i="3"/>
  <c r="O289" i="3" s="1"/>
  <c r="Y288" i="3"/>
  <c r="N288" i="3"/>
  <c r="O288" i="3" s="1"/>
  <c r="Y287" i="3"/>
  <c r="N287" i="3"/>
  <c r="O287" i="3" s="1"/>
  <c r="Y286" i="3"/>
  <c r="N286" i="3"/>
  <c r="O286" i="3" s="1"/>
  <c r="Y285" i="3"/>
  <c r="N285" i="3"/>
  <c r="O285" i="3" s="1"/>
  <c r="Y284" i="3"/>
  <c r="N284" i="3"/>
  <c r="O284" i="3" s="1"/>
  <c r="Y283" i="3"/>
  <c r="N283" i="3"/>
  <c r="O283" i="3" s="1"/>
  <c r="Y282" i="3"/>
  <c r="N282" i="3"/>
  <c r="O282" i="3" s="1"/>
  <c r="Y281" i="3"/>
  <c r="N281" i="3"/>
  <c r="O281" i="3" s="1"/>
  <c r="Y280" i="3"/>
  <c r="N280" i="3"/>
  <c r="O280" i="3" s="1"/>
  <c r="Y279" i="3"/>
  <c r="N279" i="3"/>
  <c r="O279" i="3" s="1"/>
  <c r="Y278" i="3"/>
  <c r="N278" i="3"/>
  <c r="O278" i="3" s="1"/>
  <c r="Y277" i="3"/>
  <c r="N277" i="3"/>
  <c r="O277" i="3" s="1"/>
  <c r="Y276" i="3"/>
  <c r="N276" i="3"/>
  <c r="O276" i="3" s="1"/>
  <c r="Y275" i="3"/>
  <c r="N275" i="3"/>
  <c r="O275" i="3" s="1"/>
  <c r="Y274" i="3"/>
  <c r="N274" i="3"/>
  <c r="O274" i="3" s="1"/>
  <c r="Y273" i="3"/>
  <c r="N273" i="3"/>
  <c r="O273" i="3" s="1"/>
  <c r="Y272" i="3"/>
  <c r="N272" i="3"/>
  <c r="O272" i="3" s="1"/>
  <c r="Y271" i="3"/>
  <c r="N271" i="3"/>
  <c r="O271" i="3" s="1"/>
  <c r="Y270" i="3"/>
  <c r="N270" i="3"/>
  <c r="O270" i="3" s="1"/>
  <c r="Y269" i="3"/>
  <c r="N269" i="3"/>
  <c r="O269" i="3" s="1"/>
  <c r="Y268" i="3"/>
  <c r="N268" i="3"/>
  <c r="O268" i="3" s="1"/>
  <c r="Y267" i="3"/>
  <c r="N267" i="3"/>
  <c r="O267" i="3" s="1"/>
  <c r="Y266" i="3"/>
  <c r="N266" i="3"/>
  <c r="O266" i="3" s="1"/>
  <c r="Y265" i="3"/>
  <c r="N265" i="3"/>
  <c r="O265" i="3" s="1"/>
  <c r="Y264" i="3"/>
  <c r="N264" i="3"/>
  <c r="O264" i="3" s="1"/>
  <c r="Y263" i="3"/>
  <c r="N263" i="3"/>
  <c r="O263" i="3" s="1"/>
  <c r="Y262" i="3"/>
  <c r="N262" i="3"/>
  <c r="O262" i="3" s="1"/>
  <c r="Y261" i="3"/>
  <c r="N261" i="3"/>
  <c r="O261" i="3" s="1"/>
  <c r="Y260" i="3"/>
  <c r="N260" i="3"/>
  <c r="O260" i="3" s="1"/>
  <c r="Y259" i="3"/>
  <c r="N259" i="3"/>
  <c r="O259" i="3" s="1"/>
  <c r="Y258" i="3"/>
  <c r="N258" i="3"/>
  <c r="O258" i="3" s="1"/>
  <c r="Y257" i="3"/>
  <c r="N257" i="3"/>
  <c r="O257" i="3" s="1"/>
  <c r="Y256" i="3"/>
  <c r="N256" i="3"/>
  <c r="O256" i="3" s="1"/>
  <c r="Y255" i="3"/>
  <c r="N255" i="3"/>
  <c r="O255" i="3" s="1"/>
  <c r="Y254" i="3"/>
  <c r="N254" i="3"/>
  <c r="O254" i="3" s="1"/>
  <c r="Y253" i="3"/>
  <c r="N253" i="3"/>
  <c r="O253" i="3" s="1"/>
  <c r="Y252" i="3"/>
  <c r="N252" i="3"/>
  <c r="O252" i="3" s="1"/>
  <c r="Y251" i="3"/>
  <c r="N251" i="3"/>
  <c r="O251" i="3" s="1"/>
  <c r="Y250" i="3"/>
  <c r="N250" i="3"/>
  <c r="O250" i="3" s="1"/>
  <c r="Y249" i="3"/>
  <c r="N249" i="3"/>
  <c r="O249" i="3" s="1"/>
  <c r="Y248" i="3"/>
  <c r="N248" i="3"/>
  <c r="O248" i="3" s="1"/>
  <c r="Y247" i="3"/>
  <c r="N247" i="3"/>
  <c r="O247" i="3" s="1"/>
  <c r="Y246" i="3"/>
  <c r="N246" i="3"/>
  <c r="O246" i="3" s="1"/>
  <c r="Y245" i="3"/>
  <c r="N245" i="3"/>
  <c r="O245" i="3" s="1"/>
  <c r="Y244" i="3"/>
  <c r="N244" i="3"/>
  <c r="O244" i="3" s="1"/>
  <c r="Y243" i="3"/>
  <c r="N243" i="3"/>
  <c r="O243" i="3" s="1"/>
  <c r="Y242" i="3"/>
  <c r="N242" i="3"/>
  <c r="O242" i="3" s="1"/>
  <c r="Y241" i="3"/>
  <c r="N241" i="3"/>
  <c r="O241" i="3" s="1"/>
  <c r="Y240" i="3"/>
  <c r="N240" i="3"/>
  <c r="O240" i="3" s="1"/>
  <c r="Y239" i="3"/>
  <c r="N239" i="3"/>
  <c r="O239" i="3" s="1"/>
  <c r="Y238" i="3"/>
  <c r="N238" i="3"/>
  <c r="O238" i="3" s="1"/>
  <c r="Y237" i="3"/>
  <c r="N237" i="3"/>
  <c r="O237" i="3" s="1"/>
  <c r="Y236" i="3"/>
  <c r="N236" i="3"/>
  <c r="O236" i="3" s="1"/>
  <c r="Y235" i="3"/>
  <c r="N235" i="3"/>
  <c r="O235" i="3" s="1"/>
  <c r="Y234" i="3"/>
  <c r="N234" i="3"/>
  <c r="O234" i="3" s="1"/>
  <c r="Y233" i="3"/>
  <c r="N233" i="3"/>
  <c r="O233" i="3" s="1"/>
  <c r="Y232" i="3"/>
  <c r="N232" i="3"/>
  <c r="O232" i="3" s="1"/>
  <c r="Y231" i="3"/>
  <c r="N231" i="3"/>
  <c r="O231" i="3" s="1"/>
  <c r="Y230" i="3"/>
  <c r="N230" i="3"/>
  <c r="O230" i="3" s="1"/>
  <c r="Y229" i="3"/>
  <c r="N229" i="3"/>
  <c r="O229" i="3" s="1"/>
  <c r="Y228" i="3"/>
  <c r="N228" i="3"/>
  <c r="O228" i="3" s="1"/>
  <c r="Y227" i="3"/>
  <c r="N227" i="3"/>
  <c r="O227" i="3" s="1"/>
  <c r="Y226" i="3"/>
  <c r="N226" i="3"/>
  <c r="O226" i="3" s="1"/>
  <c r="Y225" i="3"/>
  <c r="N225" i="3"/>
  <c r="O225" i="3" s="1"/>
  <c r="Y224" i="3"/>
  <c r="N224" i="3"/>
  <c r="O224" i="3" s="1"/>
  <c r="Y223" i="3"/>
  <c r="N223" i="3"/>
  <c r="O223" i="3" s="1"/>
  <c r="Y222" i="3"/>
  <c r="N222" i="3"/>
  <c r="O222" i="3" s="1"/>
  <c r="Y221" i="3"/>
  <c r="N221" i="3"/>
  <c r="O221" i="3" s="1"/>
  <c r="Y220" i="3"/>
  <c r="N220" i="3"/>
  <c r="O220" i="3" s="1"/>
  <c r="Y219" i="3"/>
  <c r="N219" i="3"/>
  <c r="O219" i="3" s="1"/>
  <c r="Y218" i="3"/>
  <c r="N218" i="3"/>
  <c r="O218" i="3" s="1"/>
  <c r="Y217" i="3"/>
  <c r="N217" i="3"/>
  <c r="O217" i="3" s="1"/>
  <c r="Y216" i="3"/>
  <c r="N216" i="3"/>
  <c r="O216" i="3" s="1"/>
  <c r="Y215" i="3"/>
  <c r="N215" i="3"/>
  <c r="O215" i="3" s="1"/>
  <c r="Y214" i="3"/>
  <c r="N214" i="3"/>
  <c r="O214" i="3" s="1"/>
  <c r="Y213" i="3"/>
  <c r="N213" i="3"/>
  <c r="O213" i="3" s="1"/>
  <c r="Y212" i="3"/>
  <c r="N212" i="3"/>
  <c r="O212" i="3" s="1"/>
  <c r="Y211" i="3"/>
  <c r="N211" i="3"/>
  <c r="O211" i="3" s="1"/>
  <c r="Y210" i="3"/>
  <c r="N210" i="3"/>
  <c r="O210" i="3" s="1"/>
  <c r="Y209" i="3"/>
  <c r="N209" i="3"/>
  <c r="O209" i="3" s="1"/>
  <c r="Y208" i="3"/>
  <c r="N208" i="3"/>
  <c r="O208" i="3" s="1"/>
  <c r="Y207" i="3"/>
  <c r="N207" i="3"/>
  <c r="O207" i="3" s="1"/>
  <c r="Y206" i="3"/>
  <c r="N206" i="3"/>
  <c r="O206" i="3" s="1"/>
  <c r="Y205" i="3"/>
  <c r="N205" i="3"/>
  <c r="O205" i="3" s="1"/>
  <c r="Y204" i="3"/>
  <c r="N204" i="3"/>
  <c r="O204" i="3" s="1"/>
  <c r="Y203" i="3"/>
  <c r="N203" i="3"/>
  <c r="O203" i="3" s="1"/>
  <c r="Y202" i="3"/>
  <c r="N202" i="3"/>
  <c r="O202" i="3" s="1"/>
  <c r="Y201" i="3"/>
  <c r="N201" i="3"/>
  <c r="O201" i="3" s="1"/>
  <c r="Y200" i="3"/>
  <c r="N200" i="3"/>
  <c r="O200" i="3" s="1"/>
  <c r="Y199" i="3"/>
  <c r="N199" i="3"/>
  <c r="O199" i="3" s="1"/>
  <c r="Y198" i="3"/>
  <c r="N198" i="3"/>
  <c r="O198" i="3" s="1"/>
  <c r="Y197" i="3"/>
  <c r="N197" i="3"/>
  <c r="O197" i="3" s="1"/>
  <c r="Y196" i="3"/>
  <c r="N196" i="3"/>
  <c r="O196" i="3" s="1"/>
  <c r="Y195" i="3"/>
  <c r="N195" i="3"/>
  <c r="O195" i="3" s="1"/>
  <c r="Y194" i="3"/>
  <c r="N194" i="3"/>
  <c r="O194" i="3" s="1"/>
  <c r="Y193" i="3"/>
  <c r="N193" i="3"/>
  <c r="O193" i="3" s="1"/>
  <c r="Y192" i="3"/>
  <c r="N192" i="3"/>
  <c r="O192" i="3" s="1"/>
  <c r="Y191" i="3"/>
  <c r="N191" i="3"/>
  <c r="O191" i="3" s="1"/>
  <c r="Y190" i="3"/>
  <c r="N190" i="3"/>
  <c r="O190" i="3" s="1"/>
  <c r="Y189" i="3"/>
  <c r="N189" i="3"/>
  <c r="O189" i="3" s="1"/>
  <c r="Y188" i="3"/>
  <c r="N188" i="3"/>
  <c r="O188" i="3" s="1"/>
  <c r="Y187" i="3"/>
  <c r="N187" i="3"/>
  <c r="O187" i="3" s="1"/>
  <c r="Y186" i="3"/>
  <c r="N186" i="3"/>
  <c r="O186" i="3" s="1"/>
  <c r="Y185" i="3"/>
  <c r="N185" i="3"/>
  <c r="O185" i="3" s="1"/>
  <c r="Y184" i="3"/>
  <c r="N184" i="3"/>
  <c r="O184" i="3" s="1"/>
  <c r="Y183" i="3"/>
  <c r="N183" i="3"/>
  <c r="O183" i="3" s="1"/>
  <c r="Y182" i="3"/>
  <c r="N182" i="3"/>
  <c r="O182" i="3" s="1"/>
  <c r="Y181" i="3"/>
  <c r="N181" i="3"/>
  <c r="O181" i="3" s="1"/>
  <c r="Y180" i="3"/>
  <c r="N180" i="3"/>
  <c r="O180" i="3" s="1"/>
  <c r="Y179" i="3"/>
  <c r="N179" i="3"/>
  <c r="O179" i="3" s="1"/>
  <c r="Y178" i="3"/>
  <c r="N178" i="3"/>
  <c r="O178" i="3" s="1"/>
  <c r="Y177" i="3"/>
  <c r="N177" i="3"/>
  <c r="O177" i="3" s="1"/>
  <c r="Y176" i="3"/>
  <c r="N176" i="3"/>
  <c r="O176" i="3" s="1"/>
  <c r="Y175" i="3"/>
  <c r="N175" i="3"/>
  <c r="O175" i="3" s="1"/>
  <c r="Y174" i="3"/>
  <c r="N174" i="3"/>
  <c r="O174" i="3" s="1"/>
  <c r="Y173" i="3"/>
  <c r="N173" i="3"/>
  <c r="O173" i="3" s="1"/>
  <c r="Y172" i="3"/>
  <c r="N172" i="3"/>
  <c r="O172" i="3" s="1"/>
  <c r="Y171" i="3"/>
  <c r="N171" i="3"/>
  <c r="O171" i="3" s="1"/>
  <c r="Y170" i="3"/>
  <c r="N170" i="3"/>
  <c r="O170" i="3" s="1"/>
  <c r="Y169" i="3"/>
  <c r="N169" i="3"/>
  <c r="O169" i="3" s="1"/>
  <c r="Y168" i="3"/>
  <c r="N168" i="3"/>
  <c r="O168" i="3" s="1"/>
  <c r="Y167" i="3"/>
  <c r="N167" i="3"/>
  <c r="O167" i="3" s="1"/>
  <c r="Y166" i="3"/>
  <c r="N166" i="3"/>
  <c r="O166" i="3" s="1"/>
  <c r="Y165" i="3"/>
  <c r="N165" i="3"/>
  <c r="O165" i="3" s="1"/>
  <c r="Y164" i="3"/>
  <c r="N164" i="3"/>
  <c r="O164" i="3" s="1"/>
  <c r="Y163" i="3"/>
  <c r="N163" i="3"/>
  <c r="O163" i="3" s="1"/>
  <c r="Y162" i="3"/>
  <c r="N162" i="3"/>
  <c r="O162" i="3" s="1"/>
  <c r="Y161" i="3"/>
  <c r="N161" i="3"/>
  <c r="O161" i="3" s="1"/>
  <c r="Y160" i="3"/>
  <c r="N160" i="3"/>
  <c r="O160" i="3" s="1"/>
  <c r="Y159" i="3"/>
  <c r="N159" i="3"/>
  <c r="O159" i="3" s="1"/>
  <c r="Y158" i="3"/>
  <c r="N158" i="3"/>
  <c r="O158" i="3" s="1"/>
  <c r="Y157" i="3"/>
  <c r="N157" i="3"/>
  <c r="O157" i="3" s="1"/>
  <c r="Y156" i="3"/>
  <c r="N156" i="3"/>
  <c r="O156" i="3" s="1"/>
  <c r="Y155" i="3"/>
  <c r="N155" i="3"/>
  <c r="O155" i="3" s="1"/>
  <c r="Y154" i="3"/>
  <c r="N154" i="3"/>
  <c r="O154" i="3" s="1"/>
  <c r="Y153" i="3"/>
  <c r="N153" i="3"/>
  <c r="O153" i="3" s="1"/>
  <c r="Y152" i="3"/>
  <c r="N152" i="3"/>
  <c r="O152" i="3" s="1"/>
  <c r="Y151" i="3"/>
  <c r="N151" i="3"/>
  <c r="O151" i="3" s="1"/>
  <c r="Y150" i="3"/>
  <c r="N150" i="3"/>
  <c r="O150" i="3" s="1"/>
  <c r="Y149" i="3"/>
  <c r="N149" i="3"/>
  <c r="O149" i="3" s="1"/>
  <c r="Y148" i="3"/>
  <c r="N148" i="3"/>
  <c r="O148" i="3" s="1"/>
  <c r="Y147" i="3"/>
  <c r="N147" i="3"/>
  <c r="O147" i="3" s="1"/>
  <c r="Y146" i="3"/>
  <c r="N146" i="3"/>
  <c r="O146" i="3" s="1"/>
  <c r="Y145" i="3"/>
  <c r="N145" i="3"/>
  <c r="O145" i="3" s="1"/>
  <c r="Y144" i="3"/>
  <c r="N144" i="3"/>
  <c r="O144" i="3" s="1"/>
  <c r="Y143" i="3"/>
  <c r="N143" i="3"/>
  <c r="O143" i="3" s="1"/>
  <c r="Y142" i="3"/>
  <c r="N142" i="3"/>
  <c r="O142" i="3" s="1"/>
  <c r="Y141" i="3"/>
  <c r="N141" i="3"/>
  <c r="O141" i="3" s="1"/>
  <c r="Y140" i="3"/>
  <c r="N140" i="3"/>
  <c r="O140" i="3" s="1"/>
  <c r="Y139" i="3"/>
  <c r="N139" i="3"/>
  <c r="O139" i="3" s="1"/>
  <c r="Y138" i="3"/>
  <c r="N138" i="3"/>
  <c r="O138" i="3" s="1"/>
  <c r="Y137" i="3"/>
  <c r="N137" i="3"/>
  <c r="O137" i="3" s="1"/>
  <c r="Y136" i="3"/>
  <c r="N136" i="3"/>
  <c r="O136" i="3" s="1"/>
  <c r="Y135" i="3"/>
  <c r="N135" i="3"/>
  <c r="O135" i="3" s="1"/>
  <c r="Y134" i="3"/>
  <c r="N134" i="3"/>
  <c r="O134" i="3" s="1"/>
  <c r="Y133" i="3"/>
  <c r="N133" i="3"/>
  <c r="O133" i="3" s="1"/>
  <c r="Y132" i="3"/>
  <c r="N132" i="3"/>
  <c r="O132" i="3" s="1"/>
  <c r="Y131" i="3"/>
  <c r="N131" i="3"/>
  <c r="O131" i="3" s="1"/>
  <c r="Y130" i="3"/>
  <c r="N130" i="3"/>
  <c r="O130" i="3" s="1"/>
  <c r="Y129" i="3"/>
  <c r="N129" i="3"/>
  <c r="O129" i="3" s="1"/>
  <c r="Y128" i="3"/>
  <c r="N128" i="3"/>
  <c r="O128" i="3" s="1"/>
  <c r="Y127" i="3"/>
  <c r="N127" i="3"/>
  <c r="O127" i="3" s="1"/>
  <c r="Y126" i="3"/>
  <c r="N126" i="3"/>
  <c r="O126" i="3" s="1"/>
  <c r="Y125" i="3"/>
  <c r="N125" i="3"/>
  <c r="O125" i="3" s="1"/>
  <c r="Y124" i="3"/>
  <c r="N124" i="3"/>
  <c r="O124" i="3" s="1"/>
  <c r="Y123" i="3"/>
  <c r="N123" i="3"/>
  <c r="O123" i="3" s="1"/>
  <c r="Y122" i="3"/>
  <c r="N122" i="3"/>
  <c r="O122" i="3" s="1"/>
  <c r="Y121" i="3"/>
  <c r="N121" i="3"/>
  <c r="O121" i="3" s="1"/>
  <c r="Y120" i="3"/>
  <c r="N120" i="3"/>
  <c r="O120" i="3" s="1"/>
  <c r="Y119" i="3"/>
  <c r="N119" i="3"/>
  <c r="O119" i="3" s="1"/>
  <c r="Y118" i="3"/>
  <c r="N118" i="3"/>
  <c r="O118" i="3" s="1"/>
  <c r="Y117" i="3"/>
  <c r="N117" i="3"/>
  <c r="O117" i="3" s="1"/>
  <c r="Y116" i="3"/>
  <c r="N116" i="3"/>
  <c r="O116" i="3" s="1"/>
  <c r="Y115" i="3"/>
  <c r="N115" i="3"/>
  <c r="O115" i="3" s="1"/>
  <c r="Y114" i="3"/>
  <c r="N114" i="3"/>
  <c r="O114" i="3" s="1"/>
  <c r="Y113" i="3"/>
  <c r="N113" i="3"/>
  <c r="O113" i="3" s="1"/>
  <c r="Y112" i="3"/>
  <c r="N112" i="3"/>
  <c r="O112" i="3" s="1"/>
  <c r="Y111" i="3"/>
  <c r="N111" i="3"/>
  <c r="O111" i="3" s="1"/>
  <c r="Y110" i="3"/>
  <c r="N110" i="3"/>
  <c r="O110" i="3" s="1"/>
  <c r="Y109" i="3"/>
  <c r="N109" i="3"/>
  <c r="O109" i="3" s="1"/>
  <c r="Y108" i="3"/>
  <c r="N108" i="3"/>
  <c r="O108" i="3" s="1"/>
  <c r="Y107" i="3"/>
  <c r="N107" i="3"/>
  <c r="O107" i="3" s="1"/>
  <c r="Y106" i="3"/>
  <c r="N106" i="3"/>
  <c r="O106" i="3" s="1"/>
  <c r="Y105" i="3"/>
  <c r="N105" i="3"/>
  <c r="O105" i="3" s="1"/>
  <c r="Y104" i="3"/>
  <c r="N104" i="3"/>
  <c r="O104" i="3" s="1"/>
  <c r="Y103" i="3"/>
  <c r="N103" i="3"/>
  <c r="O103" i="3" s="1"/>
  <c r="Y102" i="3"/>
  <c r="N102" i="3"/>
  <c r="O102" i="3" s="1"/>
  <c r="Y101" i="3"/>
  <c r="N101" i="3"/>
  <c r="O101" i="3" s="1"/>
  <c r="Y100" i="3"/>
  <c r="N100" i="3"/>
  <c r="O100" i="3" s="1"/>
  <c r="Y99" i="3"/>
  <c r="N99" i="3"/>
  <c r="O99" i="3" s="1"/>
  <c r="Y98" i="3"/>
  <c r="N98" i="3"/>
  <c r="O98" i="3" s="1"/>
  <c r="Y97" i="3"/>
  <c r="N97" i="3"/>
  <c r="O97" i="3" s="1"/>
  <c r="Y96" i="3"/>
  <c r="N96" i="3"/>
  <c r="O96" i="3" s="1"/>
  <c r="Y95" i="3"/>
  <c r="N95" i="3"/>
  <c r="O95" i="3" s="1"/>
  <c r="Y94" i="3"/>
  <c r="N94" i="3"/>
  <c r="O94" i="3" s="1"/>
  <c r="Y93" i="3"/>
  <c r="N93" i="3"/>
  <c r="O93" i="3" s="1"/>
  <c r="Y92" i="3"/>
  <c r="N92" i="3"/>
  <c r="O92" i="3" s="1"/>
  <c r="Y91" i="3"/>
  <c r="N91" i="3"/>
  <c r="O91" i="3" s="1"/>
  <c r="Y90" i="3"/>
  <c r="N90" i="3"/>
  <c r="O90" i="3" s="1"/>
  <c r="Y89" i="3"/>
  <c r="N89" i="3"/>
  <c r="O89" i="3" s="1"/>
  <c r="Y88" i="3"/>
  <c r="N88" i="3"/>
  <c r="O88" i="3" s="1"/>
  <c r="Y87" i="3"/>
  <c r="N87" i="3"/>
  <c r="O87" i="3" s="1"/>
  <c r="Y86" i="3"/>
  <c r="N86" i="3"/>
  <c r="O86" i="3" s="1"/>
  <c r="Y85" i="3"/>
  <c r="N85" i="3"/>
  <c r="O85" i="3" s="1"/>
  <c r="Y84" i="3"/>
  <c r="N84" i="3"/>
  <c r="O84" i="3" s="1"/>
  <c r="Y83" i="3"/>
  <c r="N83" i="3"/>
  <c r="O83" i="3" s="1"/>
  <c r="Y82" i="3"/>
  <c r="N82" i="3"/>
  <c r="O82" i="3" s="1"/>
  <c r="Y81" i="3"/>
  <c r="N81" i="3"/>
  <c r="O81" i="3" s="1"/>
  <c r="Y80" i="3"/>
  <c r="N80" i="3"/>
  <c r="O80" i="3" s="1"/>
  <c r="Y79" i="3"/>
  <c r="N79" i="3"/>
  <c r="O79" i="3" s="1"/>
  <c r="Y78" i="3"/>
  <c r="N78" i="3"/>
  <c r="O78" i="3" s="1"/>
  <c r="Y77" i="3"/>
  <c r="N77" i="3"/>
  <c r="O77" i="3" s="1"/>
  <c r="Y76" i="3"/>
  <c r="N76" i="3"/>
  <c r="O76" i="3" s="1"/>
  <c r="Y75" i="3"/>
  <c r="N75" i="3"/>
  <c r="O75" i="3" s="1"/>
  <c r="Y74" i="3"/>
  <c r="N74" i="3"/>
  <c r="O74" i="3" s="1"/>
  <c r="Y73" i="3"/>
  <c r="N73" i="3"/>
  <c r="O73" i="3" s="1"/>
  <c r="Y72" i="3"/>
  <c r="N72" i="3"/>
  <c r="O72" i="3" s="1"/>
  <c r="Y71" i="3"/>
  <c r="N71" i="3"/>
  <c r="O71" i="3" s="1"/>
  <c r="Y70" i="3"/>
  <c r="N70" i="3"/>
  <c r="O70" i="3" s="1"/>
  <c r="Y69" i="3"/>
  <c r="N69" i="3"/>
  <c r="O69" i="3" s="1"/>
  <c r="Y68" i="3"/>
  <c r="N68" i="3"/>
  <c r="O68" i="3" s="1"/>
  <c r="Y67" i="3"/>
  <c r="N67" i="3"/>
  <c r="O67" i="3" s="1"/>
  <c r="Y66" i="3"/>
  <c r="N66" i="3"/>
  <c r="O66" i="3" s="1"/>
  <c r="Y65" i="3"/>
  <c r="N65" i="3"/>
  <c r="O65" i="3" s="1"/>
  <c r="Y64" i="3"/>
  <c r="N64" i="3"/>
  <c r="O64" i="3" s="1"/>
  <c r="Y63" i="3"/>
  <c r="N63" i="3"/>
  <c r="O63" i="3" s="1"/>
  <c r="Y62" i="3"/>
  <c r="N62" i="3"/>
  <c r="O62" i="3" s="1"/>
  <c r="Y61" i="3"/>
  <c r="N61" i="3"/>
  <c r="O61" i="3" s="1"/>
  <c r="Y60" i="3"/>
  <c r="N60" i="3"/>
  <c r="O60" i="3" s="1"/>
  <c r="Y59" i="3"/>
  <c r="N59" i="3"/>
  <c r="O59" i="3" s="1"/>
  <c r="Y58" i="3"/>
  <c r="N58" i="3"/>
  <c r="O58" i="3" s="1"/>
  <c r="Y57" i="3"/>
  <c r="N57" i="3"/>
  <c r="O57" i="3" s="1"/>
  <c r="Y56" i="3"/>
  <c r="N56" i="3"/>
  <c r="O56" i="3" s="1"/>
  <c r="Y55" i="3"/>
  <c r="N55" i="3"/>
  <c r="O55" i="3" s="1"/>
  <c r="Y54" i="3"/>
  <c r="N54" i="3"/>
  <c r="O54" i="3" s="1"/>
  <c r="Y53" i="3"/>
  <c r="N53" i="3"/>
  <c r="O53" i="3" s="1"/>
  <c r="Y52" i="3"/>
  <c r="N52" i="3"/>
  <c r="O52" i="3" s="1"/>
  <c r="Y51" i="3"/>
  <c r="N51" i="3"/>
  <c r="O51" i="3" s="1"/>
  <c r="Y50" i="3"/>
  <c r="N50" i="3"/>
  <c r="O50" i="3" s="1"/>
  <c r="Y49" i="3"/>
  <c r="N49" i="3"/>
  <c r="O49" i="3" s="1"/>
  <c r="Y48" i="3"/>
  <c r="N48" i="3"/>
  <c r="O48" i="3" s="1"/>
  <c r="Y47" i="3"/>
  <c r="N47" i="3"/>
  <c r="O47" i="3" s="1"/>
  <c r="Y46" i="3"/>
  <c r="N46" i="3"/>
  <c r="O46" i="3" s="1"/>
  <c r="Y45" i="3"/>
  <c r="N45" i="3"/>
  <c r="O45" i="3" s="1"/>
  <c r="Y44" i="3"/>
  <c r="N44" i="3"/>
  <c r="O44" i="3" s="1"/>
  <c r="Y43" i="3"/>
  <c r="N43" i="3"/>
  <c r="O43" i="3" s="1"/>
  <c r="Y42" i="3"/>
  <c r="N42" i="3"/>
  <c r="O42" i="3" s="1"/>
  <c r="Y41" i="3"/>
  <c r="N41" i="3"/>
  <c r="O41" i="3" s="1"/>
  <c r="Y40" i="3"/>
  <c r="N40" i="3"/>
  <c r="O40" i="3" s="1"/>
  <c r="Y39" i="3"/>
  <c r="N39" i="3"/>
  <c r="O39" i="3" s="1"/>
  <c r="Y38" i="3"/>
  <c r="N38" i="3"/>
  <c r="O38" i="3" s="1"/>
  <c r="Y37" i="3"/>
  <c r="N37" i="3"/>
  <c r="O37" i="3" s="1"/>
  <c r="Y36" i="3"/>
  <c r="N36" i="3"/>
  <c r="O36" i="3" s="1"/>
  <c r="Y35" i="3"/>
  <c r="N35" i="3"/>
  <c r="O35" i="3" s="1"/>
  <c r="Y34" i="3"/>
  <c r="N34" i="3"/>
  <c r="O34" i="3" s="1"/>
  <c r="Y33" i="3"/>
  <c r="N33" i="3"/>
  <c r="O33" i="3" s="1"/>
  <c r="Y32" i="3"/>
  <c r="N32" i="3"/>
  <c r="O32" i="3" s="1"/>
  <c r="Y31" i="3"/>
  <c r="N31" i="3"/>
  <c r="O31" i="3" s="1"/>
  <c r="Y30" i="3"/>
  <c r="N30" i="3"/>
  <c r="O30" i="3" s="1"/>
  <c r="Y29" i="3"/>
  <c r="N29" i="3"/>
  <c r="O29" i="3" s="1"/>
  <c r="Y28" i="3"/>
  <c r="N28" i="3"/>
  <c r="O28" i="3" s="1"/>
  <c r="Y27" i="3"/>
  <c r="N27" i="3"/>
  <c r="O27" i="3" s="1"/>
  <c r="Y26" i="3"/>
  <c r="N26" i="3"/>
  <c r="O26" i="3" s="1"/>
  <c r="Y25" i="3"/>
  <c r="N25" i="3"/>
  <c r="O25" i="3" s="1"/>
  <c r="Y24" i="3"/>
  <c r="N24" i="3"/>
  <c r="O24" i="3" s="1"/>
  <c r="Y23" i="3"/>
  <c r="N23" i="3"/>
  <c r="O23" i="3" s="1"/>
  <c r="Y22" i="3"/>
  <c r="N22" i="3"/>
  <c r="O22" i="3" s="1"/>
  <c r="Y21" i="3"/>
  <c r="N21" i="3"/>
  <c r="O21" i="3" s="1"/>
  <c r="Y20" i="3"/>
  <c r="N20" i="3"/>
  <c r="O20" i="3" s="1"/>
  <c r="Y19" i="3"/>
  <c r="N19" i="3"/>
  <c r="O19" i="3" s="1"/>
  <c r="Y18" i="3"/>
  <c r="N18" i="3"/>
  <c r="O18" i="3" s="1"/>
  <c r="Y17" i="3"/>
  <c r="N17" i="3"/>
  <c r="O17" i="3" s="1"/>
  <c r="N16" i="3"/>
  <c r="X16" i="3" s="1"/>
  <c r="L16" i="3"/>
  <c r="N15" i="3"/>
  <c r="O15" i="3" s="1"/>
  <c r="L15" i="3"/>
  <c r="M15" i="3" s="1"/>
  <c r="N14" i="3"/>
  <c r="O14" i="3" s="1"/>
  <c r="N13" i="3"/>
  <c r="O13" i="3" s="1"/>
  <c r="N12" i="3"/>
  <c r="O12" i="3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N453" i="3" l="1"/>
  <c r="M16" i="3"/>
  <c r="N470" i="3"/>
  <c r="O458" i="3"/>
  <c r="Y458" i="3" s="1"/>
  <c r="X458" i="3"/>
  <c r="N450" i="3"/>
  <c r="N471" i="3" s="1"/>
  <c r="O451" i="3"/>
  <c r="O453" i="3" s="1"/>
  <c r="O470" i="3"/>
  <c r="O16" i="3"/>
  <c r="Y16" i="3" s="1"/>
  <c r="M387" i="1"/>
  <c r="N387" i="1" s="1"/>
  <c r="O450" i="3" l="1"/>
  <c r="O471" i="3" s="1"/>
  <c r="M597" i="1"/>
  <c r="N597" i="1" s="1"/>
  <c r="M596" i="1"/>
  <c r="N596" i="1" s="1"/>
  <c r="M580" i="1"/>
  <c r="N580" i="1" s="1"/>
  <c r="M386" i="1" l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 l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 l="1"/>
  <c r="N327" i="1" s="1"/>
  <c r="M15" i="1"/>
  <c r="M326" i="1" l="1"/>
  <c r="N326" i="1" s="1"/>
  <c r="K15" i="1"/>
  <c r="M579" i="1" l="1"/>
  <c r="M595" i="1"/>
  <c r="N595" i="1" s="1"/>
  <c r="M594" i="1"/>
  <c r="N594" i="1" s="1"/>
  <c r="N579" i="1" l="1"/>
  <c r="N581" i="1" s="1"/>
  <c r="M581" i="1"/>
  <c r="M593" i="1"/>
  <c r="M592" i="1"/>
  <c r="M591" i="1"/>
  <c r="M590" i="1"/>
  <c r="M589" i="1"/>
  <c r="M588" i="1"/>
  <c r="M587" i="1"/>
  <c r="L586" i="1"/>
  <c r="M586" i="1" s="1"/>
  <c r="M598" i="1" l="1"/>
  <c r="N586" i="1"/>
  <c r="L16" i="1" l="1"/>
  <c r="N593" i="1"/>
  <c r="N592" i="1"/>
  <c r="N591" i="1"/>
  <c r="N590" i="1"/>
  <c r="N589" i="1"/>
  <c r="N588" i="1"/>
  <c r="M12" i="1"/>
  <c r="N587" i="1" l="1"/>
  <c r="N12" i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 l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 l="1"/>
  <c r="N152" i="1" s="1"/>
  <c r="M151" i="1"/>
  <c r="N15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11" i="1"/>
  <c r="N111" i="1" s="1"/>
  <c r="M18" i="1" l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7" i="1"/>
  <c r="N17" i="1" s="1"/>
  <c r="L15" i="1" l="1"/>
  <c r="N15" i="1"/>
  <c r="N585" i="1"/>
  <c r="N584" i="1"/>
  <c r="N583" i="1"/>
  <c r="N582" i="1"/>
  <c r="N598" i="1" l="1"/>
  <c r="M14" i="1"/>
  <c r="N14" i="1" s="1"/>
  <c r="M13" i="1"/>
  <c r="N16" i="1"/>
  <c r="N13" i="1" l="1"/>
  <c r="M166" i="1" l="1"/>
  <c r="M177" i="1"/>
  <c r="N177" i="1" s="1"/>
  <c r="N166" i="1" l="1"/>
  <c r="N599" i="1" s="1"/>
  <c r="M599" i="1"/>
</calcChain>
</file>

<file path=xl/sharedStrings.xml><?xml version="1.0" encoding="utf-8"?>
<sst xmlns="http://schemas.openxmlformats.org/spreadsheetml/2006/main" count="15328" uniqueCount="1623">
  <si>
    <t>Наименование Заказчика</t>
  </si>
  <si>
    <t>БИН Заказчика</t>
  </si>
  <si>
    <t>Номер строки плана закупок</t>
  </si>
  <si>
    <t>Основание для проведения закупки с применением особого порядка</t>
  </si>
  <si>
    <t>Код ТРУ</t>
  </si>
  <si>
    <t>Наименование ТРУ</t>
  </si>
  <si>
    <t>Краткая характеристика (описание) ТРУ</t>
  </si>
  <si>
    <t>Дополнительная характеристика</t>
  </si>
  <si>
    <t>Единица измерения</t>
  </si>
  <si>
    <t>Кол-во/объем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</si>
  <si>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</si>
  <si>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</si>
  <si>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закупок ТРУ с НДС, тенге</t>
  </si>
  <si>
    <t>Прогнозируемая доля внутрий ценности, %</t>
  </si>
  <si>
    <t>Срок осуществления закупок</t>
  </si>
  <si>
    <t>Поставщик</t>
  </si>
  <si>
    <t>Статус договора</t>
  </si>
  <si>
    <t>№ договора о закупке</t>
  </si>
  <si>
    <t>Дата заключения договора о закупке</t>
  </si>
  <si>
    <t>Объем поставки</t>
  </si>
  <si>
    <t>Примечание</t>
  </si>
  <si>
    <t/>
  </si>
  <si>
    <t>в натуральном выражении</t>
  </si>
  <si>
    <t>в стоимостном выражении, тенге</t>
  </si>
  <si>
    <t>Сумма договора без НДС</t>
  </si>
  <si>
    <t>Сумма договора с НДС</t>
  </si>
  <si>
    <t>Срок договора (долгосрочный/годовой)</t>
  </si>
  <si>
    <t>Срок поставки</t>
  </si>
  <si>
    <t>351110.100.000000</t>
  </si>
  <si>
    <t>Электроэнергия</t>
  </si>
  <si>
    <t>для собственного потребления</t>
  </si>
  <si>
    <t>749020.000.000129</t>
  </si>
  <si>
    <t>Услуги по обеспечению готовности электрической мощности к несению нагрузки</t>
  </si>
  <si>
    <t>351210.130.000000</t>
  </si>
  <si>
    <t>Услуги по организации балансирования производства-потребления электрической энергии</t>
  </si>
  <si>
    <t xml:space="preserve">	351210.900.000000	</t>
  </si>
  <si>
    <t>Услуги по общему энергоснабжению</t>
  </si>
  <si>
    <t>для Услуги по общему энергоснабжению (электроснабжение, теплоэнергия, горячая вода без исключения) пара высокого давления</t>
  </si>
  <si>
    <t>360020.400.000002</t>
  </si>
  <si>
    <t>Услуги по обеспечению технической водой</t>
  </si>
  <si>
    <t>73-1-3</t>
  </si>
  <si>
    <t>73-1-19</t>
  </si>
  <si>
    <t>Обеспечение готовности электр. мощности</t>
  </si>
  <si>
    <t>Балансирование электрической энергии</t>
  </si>
  <si>
    <t>для производства пара высокого давления</t>
  </si>
  <si>
    <t>Деминерализованная вода</t>
  </si>
  <si>
    <t>Киловатт</t>
  </si>
  <si>
    <t>Товарищество с ограниченной ответственностью "Kazakhstan Petrochemical Industries Inc."</t>
  </si>
  <si>
    <t>080340021186</t>
  </si>
  <si>
    <t>товар</t>
  </si>
  <si>
    <t>услуга</t>
  </si>
  <si>
    <t>Инициатор</t>
  </si>
  <si>
    <t>ОЗМ</t>
  </si>
  <si>
    <t>ТОО «Karabatan Utility Solutions»</t>
  </si>
  <si>
    <t>Заключен</t>
  </si>
  <si>
    <t>№59-25</t>
  </si>
  <si>
    <t>03.03.2025 г.</t>
  </si>
  <si>
    <t>годовой</t>
  </si>
  <si>
    <t>Филиал АО "KEGOC" "Западные МЭС"</t>
  </si>
  <si>
    <t>№48-Б/07-12-ДС-119</t>
  </si>
  <si>
    <t>01.12.2025 г.</t>
  </si>
  <si>
    <t>343-25</t>
  </si>
  <si>
    <t>30.09.2025 г.</t>
  </si>
  <si>
    <t>342-25</t>
  </si>
  <si>
    <t>ТОО "РАСЧЕТНО-ФИНАНСОВЫЙ ЦЕНТР ПО ПОДДЕРЖКЕ ВИЭ"</t>
  </si>
  <si>
    <t>13-ЕЗ-УП-65</t>
  </si>
  <si>
    <t>с даты заключения по 31.12.2026</t>
  </si>
  <si>
    <t>СГЭ</t>
  </si>
  <si>
    <t>01.2026</t>
  </si>
  <si>
    <t>192031.300.000001</t>
  </si>
  <si>
    <t>Пропан</t>
  </si>
  <si>
    <t>технический</t>
  </si>
  <si>
    <t>Фракция пропановая, марка А</t>
  </si>
  <si>
    <t>Тонна</t>
  </si>
  <si>
    <t>73-1-4</t>
  </si>
  <si>
    <t>ПАО Сибур Холдинг</t>
  </si>
  <si>
    <t>СПИКС</t>
  </si>
  <si>
    <t>PROPANE</t>
  </si>
  <si>
    <t>СХ 49496</t>
  </si>
  <si>
    <t>02.10.2025 г.</t>
  </si>
  <si>
    <t>259412.900.000000</t>
  </si>
  <si>
    <t>281539.990.000001</t>
  </si>
  <si>
    <t>282219.300.000076</t>
  </si>
  <si>
    <t>259413.100.000000</t>
  </si>
  <si>
    <t>281420.000.000021</t>
  </si>
  <si>
    <t>289261.500.000342</t>
  </si>
  <si>
    <t>221973.230.000002</t>
  </si>
  <si>
    <t>289261.500.000077</t>
  </si>
  <si>
    <t>289261.500.000330</t>
  </si>
  <si>
    <t>281332.000.000085</t>
  </si>
  <si>
    <t>257330.930.000023</t>
  </si>
  <si>
    <t>282219.300.000082</t>
  </si>
  <si>
    <t>284922.300.000003</t>
  </si>
  <si>
    <t>281331.000.000076</t>
  </si>
  <si>
    <t>302040.300.000187</t>
  </si>
  <si>
    <t>302040.300.000499</t>
  </si>
  <si>
    <t>281510.900.000007</t>
  </si>
  <si>
    <t>259929.490.000118</t>
  </si>
  <si>
    <t>221973.230.000006</t>
  </si>
  <si>
    <t>281133.000.000048</t>
  </si>
  <si>
    <t>257214.400.000000</t>
  </si>
  <si>
    <t>Шпонка</t>
  </si>
  <si>
    <t>стальная</t>
  </si>
  <si>
    <t>Уплотнение лабиринтное</t>
  </si>
  <si>
    <t>для подшипника</t>
  </si>
  <si>
    <t>Гильза цилиндра</t>
  </si>
  <si>
    <t>для специальной и специализированной техники</t>
  </si>
  <si>
    <t>Кольцо уплотнительное</t>
  </si>
  <si>
    <t>для установки определения октанового числа бензина</t>
  </si>
  <si>
    <t>Кольцо</t>
  </si>
  <si>
    <t>для гидравлических, топливных, смазочных и пневматических устройств, уплотнительное, резиновое, сечение 3,0 мм</t>
  </si>
  <si>
    <t>Крепление</t>
  </si>
  <si>
    <t>для радиатора специальной и специализированной техники, резиновое</t>
  </si>
  <si>
    <t>Сальник редуктора</t>
  </si>
  <si>
    <t>для специальной и специализированной грузоподъемной техники</t>
  </si>
  <si>
    <t>Диск</t>
  </si>
  <si>
    <t>Кольцо стопорное</t>
  </si>
  <si>
    <t>Уплотнение</t>
  </si>
  <si>
    <t>для газокомпрессорной установки, набор-запуск</t>
  </si>
  <si>
    <t>Распорка</t>
  </si>
  <si>
    <t>для распирания элементов, механическая</t>
  </si>
  <si>
    <t>Замок</t>
  </si>
  <si>
    <t>Цанга</t>
  </si>
  <si>
    <t>Втулка</t>
  </si>
  <si>
    <t>Втулка вала привода</t>
  </si>
  <si>
    <t>для подвижного состава</t>
  </si>
  <si>
    <t>Подшипник качения</t>
  </si>
  <si>
    <t>шариковый, радиальный, однорядный</t>
  </si>
  <si>
    <t>тип РС, специальная</t>
  </si>
  <si>
    <t>Прокладка</t>
  </si>
  <si>
    <t>резиновая</t>
  </si>
  <si>
    <t>Зажим</t>
  </si>
  <si>
    <t>для газоперекачивающего агрегата</t>
  </si>
  <si>
    <t>Натяжитель</t>
  </si>
  <si>
    <t>для обвязочной цепи, рычажный</t>
  </si>
  <si>
    <t>ШПОНКА PART№ 20453530</t>
  </si>
  <si>
    <t>САЛЬНИК ВРАЩАЮЩЕГОСЯ ВАЛА PART №20002867</t>
  </si>
  <si>
    <t>ЛАБИРИНТНОЕ УПЛОТНЕНИЕ 140X170X20</t>
  </si>
  <si>
    <t>ГИЛЬЗА ДЛЯ ЗАКРЕПЛЕНИЯ 2517, D=40</t>
  </si>
  <si>
    <t>ГИЛЬЗА ДЛЯ ЗАКРЕПЛЕНИЯ 2517, D=50</t>
  </si>
  <si>
    <t>ГИЛЬЗА ДЛЯ ЗАКРЕПЛЕНИЯ 2517, D=60</t>
  </si>
  <si>
    <t>АСБЕСТОВЫЙ УПЛОТНИТЕЛЬ CFH 500</t>
  </si>
  <si>
    <t>О-ОБРАЗНОЕ УПЛОТН.КОЛЬЦО D=635*4ММ</t>
  </si>
  <si>
    <t>УПЛОТН.КОЛЬЦО АСБЕСТОВОЕ CFH200</t>
  </si>
  <si>
    <t>ЭЛЕМЕНТ КРЕПЛЕНИЯ D=100*D=145</t>
  </si>
  <si>
    <t>САЛЬНИК ВРАЩАЮЩЕГОСЯ ВАЛА 55*72*16 PTFE</t>
  </si>
  <si>
    <t>САЛЬНИК РОТОРА 55*72*8</t>
  </si>
  <si>
    <t>ЛАБИРИНТНОЕ УПЛОТНЕНИЕ 120*150*30</t>
  </si>
  <si>
    <t>ЛАБИРИНТНОЕ УПЛОТНЕНИЕ 55*72*21</t>
  </si>
  <si>
    <t>ДИСК ЗАЖИМНОЙ PART №20146987</t>
  </si>
  <si>
    <t>ДИСК ЗАЖИМНОЙ PART №20373400</t>
  </si>
  <si>
    <t>КОЛЬЦО ОПОРНОЕ PART №20148372</t>
  </si>
  <si>
    <t>КОЛЬЦО СТОПОРНОЕ PART №20024805</t>
  </si>
  <si>
    <t>КОЛЬЦО СТОПОРНОЕ PART №20105757</t>
  </si>
  <si>
    <t>КОЛЬЦО СТОПОРНОЕ PART №20373329</t>
  </si>
  <si>
    <t>КОЛЬЦО СТОПОРНОЕ PART №20446275</t>
  </si>
  <si>
    <t>О-ОБРАЗНОЕ КОЛЬЦО 429,00 X 6,00 MM</t>
  </si>
  <si>
    <t>О-ОБРАЗНОЕ КОЛЬЦО 530,00 X 4,00 MM</t>
  </si>
  <si>
    <t>О-ОБРАЗНОЕ УПЛОТН.КОЛЬЦО 213,00 X 3,00</t>
  </si>
  <si>
    <t>РАСПОРКА ПИТАТЕЛЯ PART №20373397</t>
  </si>
  <si>
    <t>САЛЬНИК ВРАЩАЮЩЕГОСЯ ВАЛА PART №20065091</t>
  </si>
  <si>
    <t>САЛЬНИК ВРАЩАЮЩЕГОСЯ ВАЛА PART №20146989</t>
  </si>
  <si>
    <t>ПРУЖИННАЯ ЦАНГА PART №20002731</t>
  </si>
  <si>
    <t>ПРУЖИННАЯ ЦАНГА PART №20002732</t>
  </si>
  <si>
    <t>ВТУЛКА МУФТЫ PART №20121199</t>
  </si>
  <si>
    <t>ВТУЛКА МУФТЫ PART №20131778</t>
  </si>
  <si>
    <t>ВТУЛКА РОТОРА PART№20121206</t>
  </si>
  <si>
    <t>ВТУЛКА РОТОРА PART№20360257</t>
  </si>
  <si>
    <t>ВТУЛКА РОТОРА PART№20361361</t>
  </si>
  <si>
    <t>ВТУЛКА РОТОРА PART№20367574</t>
  </si>
  <si>
    <t>ВТУЛКА РОТОРА PART№20452701</t>
  </si>
  <si>
    <t>ДИСК ЗАЖИМНОЙ PART №20140804</t>
  </si>
  <si>
    <t>ДИСК ЗАЖИМНОЙ PART №20374088</t>
  </si>
  <si>
    <t>КОЛЬЦО ОПОРНОЕ PART №20121198</t>
  </si>
  <si>
    <t>КОЛЬЦО ОПОРНОЕ PART №20359059</t>
  </si>
  <si>
    <t>КОЛЬЦО ОПОРНОЕ PART №20360055</t>
  </si>
  <si>
    <t>КОЛЬЦО ПРИЖИМНОЕ PART №20367577</t>
  </si>
  <si>
    <t>КОЛЬЦО РАСКАТНОЕ PART №20096088</t>
  </si>
  <si>
    <t>КОЛЬЦО СТОПОРНОЕ PART №20041086</t>
  </si>
  <si>
    <t>КОЛЬЦО СТОПОРНОЕ PART №20041087</t>
  </si>
  <si>
    <t>КОЛЬЦО СТОПОРНОЕ PART №20059364</t>
  </si>
  <si>
    <t>КОЛЬЦО СТОПОРНОЕ PART №20360062</t>
  </si>
  <si>
    <t>КОЛЬЦО СТОПОРНОЕ PART №20360151</t>
  </si>
  <si>
    <t>КОЛЬЦО СТОПОРНОЕ PART №20363755</t>
  </si>
  <si>
    <t>О-ОБРАЗНОЕ УПЛОТН.КОЛЬЦО 154,20 X 5,7</t>
  </si>
  <si>
    <t>О-ОБРАЗНОЕ УПЛОТН.КОЛЬЦО 410 X 4,00</t>
  </si>
  <si>
    <t>О-ОБРАЗНОЕ УПЛОТН.КОЛЬЦО 429,00 X 6,00</t>
  </si>
  <si>
    <t>О-ОБРАЗНОЕ УПЛОТН.КОЛЬЦО 764,4 X 5</t>
  </si>
  <si>
    <t>УПЛОТНИТЕЛЬНЫЙ САЛЬНИК PART №20368318</t>
  </si>
  <si>
    <t>УПЛОТНИТЕЛЬНЫЙ САЛЬНИК PART №20397247</t>
  </si>
  <si>
    <t>УПЛОТНИТЕЛЬНЫЙ САЛЬНИК PART №20397249</t>
  </si>
  <si>
    <t>РАДИАЛЬНЫЙ ПОДШИПНИК 110X240X50</t>
  </si>
  <si>
    <t>РАСПОРКА ПИТАТЕЛЯ PART №20140803</t>
  </si>
  <si>
    <t>РАСПОРКА ПИТАТЕЛЯ PART №20368871</t>
  </si>
  <si>
    <t>САЛЬНИК ВРАЩАЮЩЕГОСЯ ВАЛА PART №20002876</t>
  </si>
  <si>
    <t>САЛЬНИК ВРАЩАЮЩЕГОСЯ ВАЛА PART №20041314</t>
  </si>
  <si>
    <t>САЛЬНИК ВРАЩАЮЩЕГОСЯ ВАЛА PART №20050407</t>
  </si>
  <si>
    <t>САЛЬНИК ВРАЩАЮЩЕГОСЯ ВАЛА PART №20360175</t>
  </si>
  <si>
    <t>САЛЬНИК ВРАЩАЮЩЕГОСЯ ВАЛА PART №20362355</t>
  </si>
  <si>
    <t>О-ОБРАЗНОЕ УПЛОТН.КОЛЬЦО PART№ 20006366</t>
  </si>
  <si>
    <t>ПРОКЛАДКА ФЛАНЦЕВАЯ DN8' CLASS 150</t>
  </si>
  <si>
    <t>ЗАЖИМНОЙ ЭЛЕМЕНТ ПАРТ№ 20381882</t>
  </si>
  <si>
    <t>СОЕД.ЗАМОК ДВУХРЯДН.ЦЕПИ PART№ 20130176</t>
  </si>
  <si>
    <t>СОЕД.ЗАМОК ДВУХРЯДН.ЦЕПИ PART№ 20130177</t>
  </si>
  <si>
    <t>СОЕД.ЗАМОК ДВУХРЯДН.ЦЕПИ PART№ 20380608</t>
  </si>
  <si>
    <t>СОЕД.ЗАМОК ДВУХРЯДН.ЦЕПИ PART№ 20380650</t>
  </si>
  <si>
    <t>СОЕДИНИТЕЛЬНЫЙ ЗАМОК PART№ 20002337</t>
  </si>
  <si>
    <t>СОЕДИНИТЕЛЬНЫЙ ЗАМОК PART№ 20002338</t>
  </si>
  <si>
    <t>СОЕДИНИТЕЛЬНЫЙ ЗАМОК PART№ 20002605</t>
  </si>
  <si>
    <t>СОЕДИНИТЕЛЬНЫЙ ЗАМОК PART№ 20002713</t>
  </si>
  <si>
    <t>СОЕДИНИТЕЛЬНЫЙ ЗАМОК PART№ 20065883</t>
  </si>
  <si>
    <t>СОЕДИНИТЕЛЬНЫЙ ЗАМОК PART№ 20065884</t>
  </si>
  <si>
    <t>СОЕДИНИТЕЛЬНЫЙ ЗАМОК PART№ 20453043</t>
  </si>
  <si>
    <t>СОЕДИНИТЕЛЬНЫЙ ЗАМОК ЦЕПИ PART 20114680</t>
  </si>
  <si>
    <t>СОЕДИНИТЕЛЬНЫЙ ЗАМОК ЦЕПИ PART 20380642</t>
  </si>
  <si>
    <t>СОЕДИНИТЕЛЬНЫЙ ЗАМОК ЦЕПИ PART№ 20064888</t>
  </si>
  <si>
    <t>КОЛЬЦО СТОПОРНОЕ PART№ 20360211</t>
  </si>
  <si>
    <t>ПРОКЛАДКА ФЛАНЦЕВАЯ ПАРТ№ 20370463</t>
  </si>
  <si>
    <t>ПРОКЛАДКА ФЛАНЦЕВАЯ ПАРТ№ 20370478</t>
  </si>
  <si>
    <t>ПРОКЛАДКА ФЛАНЦЕВАЯ ПАРТ№ 20370479</t>
  </si>
  <si>
    <t>ПРОКЛАДКА ФЛАНЦЕВАЯ ПАРТ№ 20370481</t>
  </si>
  <si>
    <t>ПРОКЛАДКА ФЛАНЦЕВАЯ ПАРТ№ 20370482</t>
  </si>
  <si>
    <t>НАТЯЖИТЕЛЬ ЦЕПИ PART№ 20102352</t>
  </si>
  <si>
    <t>ПРУЖИННАЯ ЦАНГА PART№ 20002701</t>
  </si>
  <si>
    <t>ПРУЖИННАЯ ЦАНГА PART№ 20002703</t>
  </si>
  <si>
    <t>ШПОНКА PART№ 20002612</t>
  </si>
  <si>
    <t>ШПОНКА PART№ 20041004</t>
  </si>
  <si>
    <t>ШПОНКА PART№ 20359058</t>
  </si>
  <si>
    <t>ШПОНКА PART№ 20360162</t>
  </si>
  <si>
    <t>Штука</t>
  </si>
  <si>
    <t>Zeppelin</t>
  </si>
  <si>
    <t>ТОРО</t>
  </si>
  <si>
    <t>329959.900.000026</t>
  </si>
  <si>
    <t>282219.300.000247</t>
  </si>
  <si>
    <t>281524.900.000000</t>
  </si>
  <si>
    <t>289261.500.000269</t>
  </si>
  <si>
    <t>282219.700.000001</t>
  </si>
  <si>
    <t>221940.990.000001</t>
  </si>
  <si>
    <t>282220.200.000007</t>
  </si>
  <si>
    <t>259929.490.000265</t>
  </si>
  <si>
    <t>281521.900.000004</t>
  </si>
  <si>
    <t>282219.300.000252</t>
  </si>
  <si>
    <t>282219.300.000243</t>
  </si>
  <si>
    <t>282219.300.000007</t>
  </si>
  <si>
    <t>259412.990.000002</t>
  </si>
  <si>
    <t>281420.000.000078</t>
  </si>
  <si>
    <t>Лента специальная</t>
  </si>
  <si>
    <t>поливинилхлоридная</t>
  </si>
  <si>
    <t>Каретка специализированная</t>
  </si>
  <si>
    <t>для погрузчика</t>
  </si>
  <si>
    <t>Колесо</t>
  </si>
  <si>
    <t>зубчатое, цилиндрическое, прямозубое</t>
  </si>
  <si>
    <t>Ролик</t>
  </si>
  <si>
    <t>Комплект запасных частей инструментов и принадлежностей</t>
  </si>
  <si>
    <t>для конвейера</t>
  </si>
  <si>
    <t>Ремень</t>
  </si>
  <si>
    <t>зубчатый, армированный</t>
  </si>
  <si>
    <t>Захват</t>
  </si>
  <si>
    <t>клещевой</t>
  </si>
  <si>
    <t>Цилиндр</t>
  </si>
  <si>
    <t>для пневмоимпульсной установки, стальной</t>
  </si>
  <si>
    <t>Цепь</t>
  </si>
  <si>
    <t>приводная, роликовая, однорядная, шаг 25,4-63,5 мм</t>
  </si>
  <si>
    <t>Демпфер</t>
  </si>
  <si>
    <t>Направляющая</t>
  </si>
  <si>
    <t>для скребковой цепи конвейера</t>
  </si>
  <si>
    <t>Болт специальный</t>
  </si>
  <si>
    <t>Штифт специальный</t>
  </si>
  <si>
    <t>Пружина</t>
  </si>
  <si>
    <t>для сжатия и растяжения</t>
  </si>
  <si>
    <t>тяговая, пластинчатая, втулочная, шаг 630-1000 мм</t>
  </si>
  <si>
    <t>Устройство приводное-натяжное поворотное</t>
  </si>
  <si>
    <t>ЛЕНТА PART№ 21683460</t>
  </si>
  <si>
    <t>ЭЛЕМЕНТ СКОЛЬЖЕНИЯ 21683326</t>
  </si>
  <si>
    <t>ЭЛЕМЕНТ СКОЛЬЖЕНИЯ 21683330</t>
  </si>
  <si>
    <t>ЗВЕЗДА 21105631</t>
  </si>
  <si>
    <t>ЛЕНТА PART№ 21683432</t>
  </si>
  <si>
    <t>НАПРАВЛЯЮЩИЙ РОЛИК ПАРТ№ 57009330</t>
  </si>
  <si>
    <t>РОЛИК ПАРТ№ 57003603</t>
  </si>
  <si>
    <t>НАПРАВЛЯЮЩИЙ РОЛИК ПАРТ№ 57003787</t>
  </si>
  <si>
    <t>КОМПЛЕКТ РОЛИКОВ ПАРТ№ 57001963</t>
  </si>
  <si>
    <t>КОМПЛЕКТ РОЛИКОВ ПАРТ№ 57001960</t>
  </si>
  <si>
    <t>ЗУБЧАТЫЙ РЕМЕНЬ 21679804</t>
  </si>
  <si>
    <t>ЛЕНТА PART№ 21679068</t>
  </si>
  <si>
    <t>РОЛИК ПАРТ№ 21603465</t>
  </si>
  <si>
    <t>ПНЕВМАТИЧЕСКИЙ ЗАХВАТ 21706602</t>
  </si>
  <si>
    <t>РОЛИК КОНВЕЙЕРА ПАРТ№ 21109198</t>
  </si>
  <si>
    <t>ПНЕВМОЦИЛИНДР PART№21680539</t>
  </si>
  <si>
    <t>РОЛИКОВАЯ ЦЕПЬ 21100494</t>
  </si>
  <si>
    <t>ДЕМПФЕР КРУТИЛЬНЫХ КОЛЕБАНИЙ 21106509</t>
  </si>
  <si>
    <t>НАПРАВЛЯЮЩАЯ РЕЛЬСА 21100578</t>
  </si>
  <si>
    <t>РОЛИК КОНВЕЙЕРА ПАРТ№ 21108551</t>
  </si>
  <si>
    <t>ЗУБЧАТЫЙ РЕМЕНЬ 21606761</t>
  </si>
  <si>
    <t>ПНЕВМОЦИЛИНДР PART№21680534</t>
  </si>
  <si>
    <t>ПНЕВМОЦИЛИНДР PART№21680529</t>
  </si>
  <si>
    <t>НАПРАВЛЯЮЩАЯ ШИНА 21100580</t>
  </si>
  <si>
    <t>РОЛИКОВАЯ ЦЕПЬ 21683431</t>
  </si>
  <si>
    <t>ПАЛЕЦ КРЕПЛЕНИЯ ТОЛКАТЕЛЯ 21708738</t>
  </si>
  <si>
    <t>ВИЛКА 21680540</t>
  </si>
  <si>
    <t>ПНЕВМОЦИЛИНДР PART№21680519</t>
  </si>
  <si>
    <t>ШАРАВОЙ ШАРНИР 21680514</t>
  </si>
  <si>
    <t>ПРУЖИНА 21114916</t>
  </si>
  <si>
    <t>СОЕДИНИТЕЛЬНЫЙ ЭЛЕМЕНТ 21622408</t>
  </si>
  <si>
    <t>ФЛАНЕЦ PART№ 21680538</t>
  </si>
  <si>
    <t>ВТУЛКА 21624208</t>
  </si>
  <si>
    <t>ФЛАНЕЦ PART№ 21680512</t>
  </si>
  <si>
    <t>НАЖИМНАЯ ПРУЖИНА 21111733</t>
  </si>
  <si>
    <t>ЗАМОК ЦЕПИ 21100527</t>
  </si>
  <si>
    <t>ЗАМОК ЦЕПИ 21100519</t>
  </si>
  <si>
    <t>НАПРАВЛЯЮЩАЯ РЕЛЬСА 21100761</t>
  </si>
  <si>
    <t>ШАРАВОЙ ШАРНИР 21680537</t>
  </si>
  <si>
    <t>ШЕСТЕРЕНКА 21100168</t>
  </si>
  <si>
    <t>Mollers</t>
  </si>
  <si>
    <t>257111.390.000012</t>
  </si>
  <si>
    <t>Нож</t>
  </si>
  <si>
    <t>специальный</t>
  </si>
  <si>
    <t>Ножи гранулятора. Длина 146 мм</t>
  </si>
  <si>
    <t>НОЖ ГРАНУЛЯТОРА ПАРТ№20616356</t>
  </si>
  <si>
    <t>Coperion</t>
  </si>
  <si>
    <t>282912.900.000030</t>
  </si>
  <si>
    <t>282912.900.000054</t>
  </si>
  <si>
    <t>Шланг</t>
  </si>
  <si>
    <t>топливный, внутренний диаметр 12,0, резиновый</t>
  </si>
  <si>
    <t>Фильтр</t>
  </si>
  <si>
    <t>каркасно-металлический, скважинный, условный проход не более 15 мм</t>
  </si>
  <si>
    <t>Агрегат специализированный</t>
  </si>
  <si>
    <t>для фильтрации масел</t>
  </si>
  <si>
    <t>ШЛАНГ ДЛЯ ФИЛЬТРА D=120 L=2500</t>
  </si>
  <si>
    <t>ШЛАНГ ДЛЯ ФИЛЬТРА D=180 L=3000</t>
  </si>
  <si>
    <t>КАРТРИДЖ ФИЛЬТРА D=162 L=2000</t>
  </si>
  <si>
    <t>ФИЛЬТР КАРТРИДЖ Ф162/1600</t>
  </si>
  <si>
    <t>КАРТРИДЖ ФИЛЬТРА D=325MM 1000 PPAS</t>
  </si>
  <si>
    <t>КАРТРИДЖ ФИЛЬТРА D=325MM 1400 PPAS</t>
  </si>
  <si>
    <t>281332.000.000014</t>
  </si>
  <si>
    <t>для газомотокомпрессора, уплотнительное</t>
  </si>
  <si>
    <t>281331.000.000217</t>
  </si>
  <si>
    <t>Подшипник специализированный</t>
  </si>
  <si>
    <t>для насоса</t>
  </si>
  <si>
    <t>281332.000.000084</t>
  </si>
  <si>
    <t>для газокомпрессорной установки, механическое</t>
  </si>
  <si>
    <t>282219.300.000008</t>
  </si>
  <si>
    <t>Винт специальный</t>
  </si>
  <si>
    <t>242040.500.000078</t>
  </si>
  <si>
    <t>Заглушка фланцевая</t>
  </si>
  <si>
    <t>стальная, диаметр до 50 мм</t>
  </si>
  <si>
    <t>281142.300.000059</t>
  </si>
  <si>
    <t>Подшипник опорно-упорный</t>
  </si>
  <si>
    <t>для турбокомпрессора тепловозного дизеля</t>
  </si>
  <si>
    <t>281510.700.000000</t>
  </si>
  <si>
    <t>роликовый цилиндрический, радиальный</t>
  </si>
  <si>
    <t>259412.300.000063</t>
  </si>
  <si>
    <t>Шайба плоская</t>
  </si>
  <si>
    <t>стальная, диаметр 20 мм</t>
  </si>
  <si>
    <t>Балансир</t>
  </si>
  <si>
    <t>281133.000.000054</t>
  </si>
  <si>
    <t>О-кольцо</t>
  </si>
  <si>
    <t>259316.900.000000</t>
  </si>
  <si>
    <t>винтовая</t>
  </si>
  <si>
    <t>205941.990.000071</t>
  </si>
  <si>
    <t>Смазка</t>
  </si>
  <si>
    <t>общего назначения</t>
  </si>
  <si>
    <t>289261.300.000209</t>
  </si>
  <si>
    <t>Кольцо опорное</t>
  </si>
  <si>
    <t>221920.300.000027</t>
  </si>
  <si>
    <t>из фторкаучука, термостойкое</t>
  </si>
  <si>
    <t>281332.000.000022</t>
  </si>
  <si>
    <t>для насоса воздушного/вакуумного, компрессора воздушного/газового, маслосъемное, поршневое</t>
  </si>
  <si>
    <t>259929.190.000109</t>
  </si>
  <si>
    <t>для аппарата центробежного насоса</t>
  </si>
  <si>
    <t>281413.730.000000</t>
  </si>
  <si>
    <t>Кран шаровой</t>
  </si>
  <si>
    <t>стальной, условное давление 0-420 Мпа, диаметр 10-1400 мм, электрический</t>
  </si>
  <si>
    <t>281413.730.000016</t>
  </si>
  <si>
    <t>стальной, условное давление 0-420 Мпа, диаметр 10-1400 мм, ручной</t>
  </si>
  <si>
    <t>139616.900.000000</t>
  </si>
  <si>
    <t>Набивка сальниковая</t>
  </si>
  <si>
    <t>из хлопчатобумажной ткани</t>
  </si>
  <si>
    <t>289261.500.000314</t>
  </si>
  <si>
    <t>Переходник</t>
  </si>
  <si>
    <t>281510.530.000000</t>
  </si>
  <si>
    <t>роликовый конический, радиально-упорный</t>
  </si>
  <si>
    <t>222929.900.000081</t>
  </si>
  <si>
    <t>тефлоновая</t>
  </si>
  <si>
    <t>289261.500.000313</t>
  </si>
  <si>
    <t>Соединение</t>
  </si>
  <si>
    <t>282982.500.000003</t>
  </si>
  <si>
    <t>Коллектор</t>
  </si>
  <si>
    <t>грязевой, для фильтрования или очистки жидкостей или газов</t>
  </si>
  <si>
    <t>259412.300.000081</t>
  </si>
  <si>
    <t xml:space="preserve">Шайба специальная </t>
  </si>
  <si>
    <t>282219.300.000199</t>
  </si>
  <si>
    <t>Комплект фильтров</t>
  </si>
  <si>
    <t>О-ОБРАЗНОЕ УПЛОТ.КОЛЬЦО 20175942</t>
  </si>
  <si>
    <t>УПЛОТНИТЕЛЬНОЕ КОЛЬЦО 20053211</t>
  </si>
  <si>
    <t>УПЛОТНИТЕЛЬНОЕ КОЛЬЦО 20053217</t>
  </si>
  <si>
    <t>УПЛОТНИТЕЛЬНОЕ КОЛЬЦО 20169235</t>
  </si>
  <si>
    <t>КОМПЛЕКТ УПЛОТНЕНИЙ 20098116</t>
  </si>
  <si>
    <t>РАДИАЛЬНЫЙ ПОДШИПНИК 20169785</t>
  </si>
  <si>
    <t>УПЛОТНЕНИЕ 20386869.</t>
  </si>
  <si>
    <t>УПЛОТНЕНИЕ ПАРТ№ 20387115</t>
  </si>
  <si>
    <t>ВИНТ ПАРТ№ 10000958</t>
  </si>
  <si>
    <t>ЗАГЛУШКА ПАРТ№ 10001099</t>
  </si>
  <si>
    <t>ДИСК ПАРТ№ 10001778</t>
  </si>
  <si>
    <t>КОЛЬЦО ПАРТ№10001726</t>
  </si>
  <si>
    <t>КОЛЬЦО ПАРТ№10028099</t>
  </si>
  <si>
    <t>КОЛЬЦО ПАРТ№10054955</t>
  </si>
  <si>
    <t>КОЛЬЦО ПАРТ№20105996</t>
  </si>
  <si>
    <t>ПОДШИПНИК ПАРТ№ 20013600</t>
  </si>
  <si>
    <t>ПОДШИПНИК ПАРТ№20035408</t>
  </si>
  <si>
    <t>ПОДШИПНИК ПАРТ№20068986</t>
  </si>
  <si>
    <t>УПЛОТНЕНИЕ 20216663</t>
  </si>
  <si>
    <t>УПЛОТНЕНИЕ ВАЛА ПАРТ№20113011</t>
  </si>
  <si>
    <t>ШАЙБА СТОПОРНАЯ ПАРТ№ 10031273</t>
  </si>
  <si>
    <t>ШАЙБА СТОПОРНАЯ ПАРТ№ 10052095</t>
  </si>
  <si>
    <t>ДИСК ПАРТ№ 10001774</t>
  </si>
  <si>
    <t>ДИСК ПАРТ№ 10004924</t>
  </si>
  <si>
    <t>КОЛЬЦО ПАРТ№10001735</t>
  </si>
  <si>
    <t>КОЛЬЦО ПАРТ№10002156</t>
  </si>
  <si>
    <t>КОЛЬЦО ПАРТ№10047122</t>
  </si>
  <si>
    <t>КОЛЬЦО ПАРТ№10073948</t>
  </si>
  <si>
    <t>КОЛЬЦО ПАРТ№20236729</t>
  </si>
  <si>
    <t>ПОДШИПНИК ПАРТ№ 20013602</t>
  </si>
  <si>
    <t>ПОДШИПНИК ПАРТ№20035410</t>
  </si>
  <si>
    <t>УПЛ.КОЛЬЦО.20167945</t>
  </si>
  <si>
    <t>УПЛ.КОЛЬЦО.20167950</t>
  </si>
  <si>
    <t>УПЛ.КОЛЬЦО.20167951</t>
  </si>
  <si>
    <t>УПЛ.КОЛЬЦО.20168578</t>
  </si>
  <si>
    <t>УПЛ.КОЛЬЦО.20144253</t>
  </si>
  <si>
    <t>ВИНТОВАЯ.ПРУЖИНА.20056936</t>
  </si>
  <si>
    <t>ПРОМЫВОЧ.КОЛЬЦО.20217942</t>
  </si>
  <si>
    <t>УПЛОТ.КОЛЬЦО.20169236</t>
  </si>
  <si>
    <t>УПЛОТ.КОЛЬЦО.20169237</t>
  </si>
  <si>
    <t>ДИСК МАСЛОЗАЩИТНЫЙ PART№ 20308984</t>
  </si>
  <si>
    <t>О-КОЛЬЦО PART№ 20239317</t>
  </si>
  <si>
    <t>СМАЗКА КОНСИСТЕНТНАЯ PART№ 20169795</t>
  </si>
  <si>
    <t>БОЛТ ЗАПОРНЫЙ P/N 803 005 001 4 16</t>
  </si>
  <si>
    <t>БОЛТ ШЕСТИГРАННЫЙ P/N 10000253</t>
  </si>
  <si>
    <t>БОЛТ ШЕСТИГРАННЫЙ P/N 20168967</t>
  </si>
  <si>
    <t>ВИНТ PART№ 10087037</t>
  </si>
  <si>
    <t>ВИНТ PART№ 20054012</t>
  </si>
  <si>
    <t>ВИНТ НАЖИМНОЙ 20168963</t>
  </si>
  <si>
    <t>ВТУЛКА ИЗНАШИВАЕМАЯ 20387056</t>
  </si>
  <si>
    <t>ОПОРНОЕ КОЛЬЦО 69403-1А 18</t>
  </si>
  <si>
    <t>ОПОРНОЕ КОЛЬЦО P/N 10043275</t>
  </si>
  <si>
    <t>ОПОРНОЕ КОЛЬЦО P/N 10053179</t>
  </si>
  <si>
    <t>ОПОРНОЕ КОЛЬЦО P/N 20388169</t>
  </si>
  <si>
    <t>ОПОРНОЕ КОЛЬЦО P/N 20391236</t>
  </si>
  <si>
    <t>ПРОМЫВОЧНОЕ КОЛЬЦО PART№ 20311592</t>
  </si>
  <si>
    <t>ПРОМЫВОЧНОЕ КОЛЬЦО PART№ 20389181</t>
  </si>
  <si>
    <t>КОЛЬЦО СТОПОРНОЕ P/N 10001732</t>
  </si>
  <si>
    <t>КОЛЬЦО СТОПОРНОЕ P/N 10037855</t>
  </si>
  <si>
    <t>КОЛЬЦО СТОПОРНОЕ P/N 10053180</t>
  </si>
  <si>
    <t>КОЛЬЦО СТОПОРНОЕ P/N 20072377</t>
  </si>
  <si>
    <t>КОЛЬЦО СТОПОРНОЕ P/N 20222862</t>
  </si>
  <si>
    <t>КОЛЬЦО КРУГЛОГО СЕЧЕНИЯ 10093359</t>
  </si>
  <si>
    <t>КОЛЬЦО КРУГЛОГО СЕЧЕНИЯ 20130280</t>
  </si>
  <si>
    <t>КОЛЬЦО КРУГЛОГО СЕЧЕНИЯ 20141055</t>
  </si>
  <si>
    <t>КОЛЬЦО КРУГЛОГО СЕЧЕНИЯ P/N 10002099</t>
  </si>
  <si>
    <t>КОЛЬЦО КРУГЛОГО СЕЧЕНИЯ P/N 10002105</t>
  </si>
  <si>
    <t>КОЛЬЦО КРУГЛОГО СЕЧЕНИЯ P/N 10017544</t>
  </si>
  <si>
    <t>КОЛЬЦО КРУГЛОГО СЕЧЕНИЯ P/N 10054056</t>
  </si>
  <si>
    <t>КОЛЬЦО КРУГЛОГО СЕЧЕНИЯ P/N 10092971</t>
  </si>
  <si>
    <t>КОЛЬЦО КРУГЛОГО СЕЧЕНИЯ P/N 10104486</t>
  </si>
  <si>
    <t>КОЛЬЦО КРУГЛОГО СЕЧЕНИЯ P/N 10104489</t>
  </si>
  <si>
    <t>КОЛЬЦО КРУГЛОГО СЕЧЕНИЯ P/N 10104492</t>
  </si>
  <si>
    <t>КОЛЬЦО КРУГЛОГО СЕЧЕНИЯ P/N 10105601</t>
  </si>
  <si>
    <t>КОЛЬЦО КРУГЛОГО СЕЧЕНИЯ P/N 20076575</t>
  </si>
  <si>
    <t>КОЛЬЦО КРУГЛОГО СЕЧЕНИЯ P/N 20084438</t>
  </si>
  <si>
    <t>КОЛЬЦО КРУГЛОГО СЕЧЕНИЯ P/N 20096285</t>
  </si>
  <si>
    <t>КОЛЬЦО КРУГЛОГО СЕЧЕНИЯ P/N 20097982</t>
  </si>
  <si>
    <t>КОЛЬЦО КРУГЛОГО СЕЧЕНИЯ P/N 20097983</t>
  </si>
  <si>
    <t>КОЛЬЦО КРУГЛОГО СЕЧЕНИЯ P/N 20131182</t>
  </si>
  <si>
    <t>КОЛЬЦО КРУГЛОГО СЕЧЕНИЯ P/N 20131190</t>
  </si>
  <si>
    <t>КОЛЬЦО КРУГЛОГО СЕЧЕНИЯ P/N 20144252</t>
  </si>
  <si>
    <t>КОЛЬЦО КРУГЛОГО СЕЧЕНИЯ P/N 20144253</t>
  </si>
  <si>
    <t>КОЛЬЦО КРУГЛОГО СЕЧЕНИЯ P/N 20158343</t>
  </si>
  <si>
    <t>КОЛЬЦО КРУГЛОГО СЕЧЕНИЯ P/N 20162190</t>
  </si>
  <si>
    <t>КОЛЬЦО КРУГЛОГО СЕЧЕНИЯ P/N 20170150</t>
  </si>
  <si>
    <t>КОЛЬЦО КРУГЛОГО СЕЧЕНИЯ P/N 20180179</t>
  </si>
  <si>
    <t>КОЛЬЦО КРУГЛОГО СЕЧЕНИЯ P/N 20311306</t>
  </si>
  <si>
    <t>КОЛЬЦО КРУГЛОГО СЕЧЕНИЯ P/N 20311307</t>
  </si>
  <si>
    <t>КОЛЬЦО КРУГЛОГО СЕЧЕНИЯ P/N 20311714</t>
  </si>
  <si>
    <t>КОЛЬЦО КРУГЛОГО СЕЧЕНИЯ P/N 20311779</t>
  </si>
  <si>
    <t>КОЛЬЦО КРУГЛОГО СЕЧЕНИЯ P/N 20311780</t>
  </si>
  <si>
    <t>КОЛЬЦО КРУГЛОГО СЕЧЕНИЯ P/N 20312197</t>
  </si>
  <si>
    <t>КОЛЬЦО КРУГЛОГО СЕЧЕНИЯ P/N 20312366</t>
  </si>
  <si>
    <t>КОЛЬЦО УПЛОТНИТЕЛЬНОЕ P/N 10002155</t>
  </si>
  <si>
    <t>КОЛЬЦО УПЛОТНИТЕЛЬНОЕ P/N 10008186</t>
  </si>
  <si>
    <t>КОЛЬЦО УПЛОТНИТЕЛЬНОЕ P/N 10090188</t>
  </si>
  <si>
    <t>КОЛЬЦО УПЛОТНИТЕЛЬНОЕ P/N 20388279</t>
  </si>
  <si>
    <t>КОМПЛЕКТ УПЛОТНЕНИЙ 20063206</t>
  </si>
  <si>
    <t>КОМПЛЕКТ УПЛОТНЕНИЙ 20229510</t>
  </si>
  <si>
    <t>КОМПЛЕКТ УПЛОТНЕНИЙ 20389156</t>
  </si>
  <si>
    <t>МАСЛООТРАЖАТЕЛЬНОЕ КОЛЬЦО P/N 20037560</t>
  </si>
  <si>
    <t>МАСЛООТРАЖАТЕЛЬНОЕ КОЛЬЦО P/N 20037562</t>
  </si>
  <si>
    <t>ПРОКЛАДКА P/N 20098982</t>
  </si>
  <si>
    <t>УПЛОТНИТЕЛЬНОЕ КОЛЬЦО 16</t>
  </si>
  <si>
    <t>УПЛОТНИТЕЛЬНОЕ КОЛЬЦО 20169232</t>
  </si>
  <si>
    <t>УПЛОТНИТЕЛЬНОЕ КОЛЬЦО 20169578</t>
  </si>
  <si>
    <t>УПЛОТНИТЕЛЬНОЕ КОЛЬЦО 69404-1A 20</t>
  </si>
  <si>
    <t>УПЛОТНИТЕЛЬНОЕ КОЛЬЦО P/N 10002158</t>
  </si>
  <si>
    <t>УПЛОТНИТЕЛЬНОЕ КОЛЬЦО P/N 10008184</t>
  </si>
  <si>
    <t>УПЛОТНИТЕЛЬНОЕ КОЛЬЦО P/N 10048085</t>
  </si>
  <si>
    <t>УПЛОТНИТЕЛЬНОЕ КОЛЬЦО P/N 10048086</t>
  </si>
  <si>
    <t>УПЛОТНИТЕЛЬНОЕ КОЛЬЦО P/N 10070371</t>
  </si>
  <si>
    <t>УПЛОТНИТЕЛЬНОЕ КОЛЬЦО P/N 10081886</t>
  </si>
  <si>
    <t>УПЛОТНИТЕЛЬНОЕ КОЛЬЦО P/N 20169233</t>
  </si>
  <si>
    <t>УПЛОТНИТЕЛЬНОЕ КОЛЬЦО P/N 20169234</t>
  </si>
  <si>
    <t>УПЛОТНИТЕЛЬНОЕ КОЛЬЦО P/N 20167945</t>
  </si>
  <si>
    <t>УПЛОТНИТЕЛЬНОЕ КОЛЬЦО P/N 20188928</t>
  </si>
  <si>
    <t>УПЛОТНИТЕЛЬНОЕ КОЛЬЦО P/N 20188932</t>
  </si>
  <si>
    <t>УПЛОТНИТЕЛЬНОЕ КОЛЬЦО P/N 20311723</t>
  </si>
  <si>
    <t>УПЛОТНИТЕЛЬНОЕ КОЛЬЦО P/N 20313110</t>
  </si>
  <si>
    <t>КРАН ШАРОВОЙ P/N 10063323</t>
  </si>
  <si>
    <t>КРАН ШАРОВОЙ P/N 20386511</t>
  </si>
  <si>
    <t>НАБИВКА САЛЬНИКА 20385193</t>
  </si>
  <si>
    <t>НАБИВКА САЛЬНИКА 20387450</t>
  </si>
  <si>
    <t>ПЕРЕХОДНИК С НАРУЖНОЙ РЕЗЬБОЙ 20151467</t>
  </si>
  <si>
    <t>ПЕРЕХОДНИК С НАРУЖНОЙ РЕЗЬБОЙ 20174508</t>
  </si>
  <si>
    <t>ПЕРЕХОДНИК С НАРУЖНОЙ РЕЗЬБОЙ 20233230</t>
  </si>
  <si>
    <t>ПЕРЕХОДНИК С НАРУЖНОЙ РЕЗЬБОЙ 20382045</t>
  </si>
  <si>
    <t>ШАРИКОПОДШИПНИК С ЖЕЛОБОМ 20136201</t>
  </si>
  <si>
    <t>РАДИАЛЬНЫЙ ПОДШИПНИК P/N 10074886</t>
  </si>
  <si>
    <t>РАДИАЛЬНЫЙ ПОДШИПНИК P/N 10082520</t>
  </si>
  <si>
    <t>РАДИАЛЬНЫЙ ПОДШИПНИК P/N 20108251</t>
  </si>
  <si>
    <t>ДИСК 20389144</t>
  </si>
  <si>
    <t>ДИСК 20391253</t>
  </si>
  <si>
    <t>ПЛОСКОЕ УПЛОТНЕНИЕ 20385194</t>
  </si>
  <si>
    <t>ПЛОСКОЕ УПЛОТНЕНИЕ 20385561</t>
  </si>
  <si>
    <t>ПЛОСКОЕ УПЛОТНЕНИЕ 20387758</t>
  </si>
  <si>
    <t>ПЛОСКОЕ УПЛОТНЕНИЕ 20387769</t>
  </si>
  <si>
    <t>ВИНТООБР. ЗАВИТАЯ ПРУЖИНА PART№ 10002774</t>
  </si>
  <si>
    <t>ПЕРЕХОДНОЕ СОЕДИНЕНИЕ 20086271</t>
  </si>
  <si>
    <t>ПРЯМОЕ СОЕДИНЕНИЕ 10001918</t>
  </si>
  <si>
    <t>ПРЯМОЕ СОЕДИНЕНИЕ 10001920</t>
  </si>
  <si>
    <t>ПРЯМОЕ СОЕДИНЕНИЕ 20157885</t>
  </si>
  <si>
    <t>ПРЯМОЕ СОЕДИНЕНИЕ 20158664</t>
  </si>
  <si>
    <t>ПРЯМОЕ СОЕДИНЕНИЕ 20169066</t>
  </si>
  <si>
    <t>ПРЯМОЕ СОЕДИНЕНИЕ 20169312</t>
  </si>
  <si>
    <t>ПРЯМОЕ СОЕДИНЕНИЕ 20169317</t>
  </si>
  <si>
    <t>ПРЯМОЕ СОЕДИНЕНИЕ 20169358</t>
  </si>
  <si>
    <t>ПРЯМОЕ СОЕДИНЕНИЕ 20169550</t>
  </si>
  <si>
    <t>ПРЯМОЕ СОЕДИНЕНИЕ 20169611</t>
  </si>
  <si>
    <t>ПРЯМОЕ СОЕДИНЕНИЕ 20185454</t>
  </si>
  <si>
    <t>ПРЯМОЕ СОЕДИНЕНИЕ 20185455</t>
  </si>
  <si>
    <t>ПРЯМОЕ СОЕДИНЕНИЕ SWAGELOK 20174244</t>
  </si>
  <si>
    <t>СОЕДИНЕНИЕ ТРУБНОЕ ПРЯМОЕ 20169552</t>
  </si>
  <si>
    <t>СОЕДИНЕНИЕ ТРУБНОЕ ПРЯМОЕ P/N 10091747</t>
  </si>
  <si>
    <t>УПЛОТНЕНИЕ ПАРТ№ 20389262</t>
  </si>
  <si>
    <t>ГРЯЗЕУЛОВИТЕЛЬ 10090225</t>
  </si>
  <si>
    <t>ГРЯЗЕУЛОВИТЕЛЬ 20377902</t>
  </si>
  <si>
    <t>ДИСК P/N 20176799</t>
  </si>
  <si>
    <t>ДИСК СФЕРИЧЕСКИЙ P/N 20176798</t>
  </si>
  <si>
    <t>ШТИФТ ВЕДУЩИЙ P/N 20071242</t>
  </si>
  <si>
    <t>ШТИФТ ПОЛОВИННОЙ ДЛИНЫ P/N 10002527</t>
  </si>
  <si>
    <t>ЭЛЕМЕНТ ФИЛЬТРУЮЩИЙ 69403-1А 50</t>
  </si>
  <si>
    <t>ЭЛЕМЕНТ ФИЛЬТРУЮЩИЙ 69404-1A 55</t>
  </si>
  <si>
    <t>ЭЛЕМЕНТ ФИЛЬТРУЮЩИЙ P/N 000.001.158.093</t>
  </si>
  <si>
    <t>EKATO Ruhr- und Mischtechnik GmbH</t>
  </si>
  <si>
    <t>062010.200.000001</t>
  </si>
  <si>
    <t>Газ природный</t>
  </si>
  <si>
    <t>газообразный</t>
  </si>
  <si>
    <t>Природный газ</t>
  </si>
  <si>
    <t>Метр кубический</t>
  </si>
  <si>
    <t>АО «QAZAQGAZ AIMAQ</t>
  </si>
  <si>
    <t>заключен</t>
  </si>
  <si>
    <t>№1/4920-П/627-KPI</t>
  </si>
  <si>
    <t>СУП</t>
  </si>
  <si>
    <t>101041017528</t>
  </si>
  <si>
    <t>360020.400.000003</t>
  </si>
  <si>
    <t>Услуги по подаче питьевой воды</t>
  </si>
  <si>
    <t>Техническая вода</t>
  </si>
  <si>
    <t>Обессоленная вода</t>
  </si>
  <si>
    <t>Очистка нефтесодержащих стоков</t>
  </si>
  <si>
    <t>Очистка хим-загрязненных стоков</t>
  </si>
  <si>
    <t>Очистка хоз-бытовых стоков</t>
  </si>
  <si>
    <t>Хоз-питьевая вода</t>
  </si>
  <si>
    <t>ТОО "Karabatan Utility Solutions"</t>
  </si>
  <si>
    <t>КГП Атырау Облысы Су Арнасы</t>
  </si>
  <si>
    <t xml:space="preserve">40000005
</t>
  </si>
  <si>
    <t xml:space="preserve">40000004
</t>
  </si>
  <si>
    <t>ДС №2</t>
  </si>
  <si>
    <t>№8918</t>
  </si>
  <si>
    <t>ООО "Титан-Интер-Трейд"</t>
  </si>
  <si>
    <t>№TIT-25-6</t>
  </si>
  <si>
    <t>14.04.2025 г.</t>
  </si>
  <si>
    <t>Долгосрочный</t>
  </si>
  <si>
    <t xml:space="preserve">282219.300.000073	</t>
  </si>
  <si>
    <t xml:space="preserve">281526.900.000168	</t>
  </si>
  <si>
    <t xml:space="preserve">281524.900.000000	</t>
  </si>
  <si>
    <t xml:space="preserve">289261.500.000062	</t>
  </si>
  <si>
    <t>Вилка</t>
  </si>
  <si>
    <t>Шарнир</t>
  </si>
  <si>
    <t>на согласовании</t>
  </si>
  <si>
    <t>74-KPI</t>
  </si>
  <si>
    <t>90-KPI</t>
  </si>
  <si>
    <t>91-KPI</t>
  </si>
  <si>
    <t>в течении 70 календарных дней с даты подписания договора</t>
  </si>
  <si>
    <t>в течении 84 календарных дней с даты заключения договора</t>
  </si>
  <si>
    <t>в течении 98 календарных дней с даты заключения договора</t>
  </si>
  <si>
    <t>в течении 168 календарных дней с даты заключения договора</t>
  </si>
  <si>
    <t>в течении 91 календарных дней с даты заключения договора</t>
  </si>
  <si>
    <t>в течении 112 календарных дней с даты заключения договора</t>
  </si>
  <si>
    <t>1 Т</t>
  </si>
  <si>
    <t>2 Т</t>
  </si>
  <si>
    <t>6 Т</t>
  </si>
  <si>
    <t>3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</si>
  <si>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</si>
  <si>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</si>
  <si>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</si>
  <si>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</si>
  <si>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</si>
  <si>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</si>
  <si>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</si>
  <si>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</si>
  <si>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</si>
  <si>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</si>
  <si>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</si>
  <si>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</si>
  <si>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</si>
  <si>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</si>
  <si>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</si>
  <si>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</si>
  <si>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</si>
  <si>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</si>
  <si>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</si>
  <si>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</si>
  <si>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</si>
  <si>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</si>
  <si>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</si>
  <si>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</si>
  <si>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</si>
  <si>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</si>
  <si>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</si>
  <si>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</si>
  <si>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</si>
  <si>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</si>
  <si>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</si>
  <si>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</si>
  <si>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</si>
  <si>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</si>
  <si>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</si>
  <si>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</si>
  <si>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</si>
  <si>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</si>
  <si>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</si>
  <si>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</si>
  <si>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</si>
  <si>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</si>
  <si>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</si>
  <si>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</si>
  <si>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</si>
  <si>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</si>
  <si>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</si>
  <si>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</si>
  <si>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</si>
  <si>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</si>
  <si>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</si>
  <si>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</si>
  <si>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</si>
  <si>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</si>
  <si>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</si>
  <si>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</si>
  <si>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</si>
  <si>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</si>
  <si>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</si>
  <si>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</si>
  <si>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</si>
  <si>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</si>
  <si>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</si>
  <si>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</si>
  <si>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</si>
  <si>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</si>
  <si>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</si>
  <si>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</si>
  <si>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</si>
  <si>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</si>
  <si>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</si>
  <si>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</si>
  <si>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</si>
  <si>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</si>
  <si>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</si>
  <si>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</si>
  <si>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</si>
  <si>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</si>
  <si>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</si>
  <si>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</si>
  <si>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</si>
  <si>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</si>
  <si>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</si>
  <si>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</si>
  <si>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</si>
  <si>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</si>
  <si>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</si>
  <si>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</si>
  <si>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</si>
  <si>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</si>
  <si>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</si>
  <si>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98 Т</t>
  </si>
  <si>
    <t>99 Т</t>
  </si>
  <si>
    <t>100 Т</t>
  </si>
  <si>
    <t>101 Т</t>
  </si>
  <si>
    <t>102 Т</t>
  </si>
  <si>
    <t>103 Т</t>
  </si>
  <si>
    <t>104 Т</t>
  </si>
  <si>
    <t>105 Т</t>
  </si>
  <si>
    <t>106 Т</t>
  </si>
  <si>
    <t>107 Т</t>
  </si>
  <si>
    <t>108 Т</t>
  </si>
  <si>
    <t>109 Т</t>
  </si>
  <si>
    <t>110 Т</t>
  </si>
  <si>
    <t>111 Т</t>
  </si>
  <si>
    <t>112 Т</t>
  </si>
  <si>
    <t>113 Т</t>
  </si>
  <si>
    <t>114 Т</t>
  </si>
  <si>
    <t>115 Т</t>
  </si>
  <si>
    <t>116 Т</t>
  </si>
  <si>
    <t>117 Т</t>
  </si>
  <si>
    <t>118 Т</t>
  </si>
  <si>
    <t>119 Т</t>
  </si>
  <si>
    <t>120 Т</t>
  </si>
  <si>
    <t>121 Т</t>
  </si>
  <si>
    <t>122 Т</t>
  </si>
  <si>
    <t>123 Т</t>
  </si>
  <si>
    <t>124 Т</t>
  </si>
  <si>
    <t>125 Т</t>
  </si>
  <si>
    <t>126 Т</t>
  </si>
  <si>
    <t>127 Т</t>
  </si>
  <si>
    <t>128 Т</t>
  </si>
  <si>
    <t>129 Т</t>
  </si>
  <si>
    <t>130 Т</t>
  </si>
  <si>
    <t>131 Т</t>
  </si>
  <si>
    <t>132 Т</t>
  </si>
  <si>
    <t>133 Т</t>
  </si>
  <si>
    <t>134 Т</t>
  </si>
  <si>
    <t>135 Т</t>
  </si>
  <si>
    <t>136 Т</t>
  </si>
  <si>
    <t>137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</si>
  <si>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</si>
  <si>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</si>
  <si>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</si>
  <si>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</si>
  <si>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</si>
  <si>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</si>
  <si>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</si>
  <si>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</si>
  <si>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</si>
  <si>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</si>
  <si>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</si>
  <si>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</si>
  <si>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</si>
  <si>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</si>
  <si>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</si>
  <si>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</si>
  <si>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</si>
  <si>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</si>
  <si>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156 Т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</si>
  <si>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</si>
  <si>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</si>
  <si>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</si>
  <si>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</si>
  <si>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</si>
  <si>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</si>
  <si>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</si>
  <si>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</si>
  <si>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</si>
  <si>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166 Т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</si>
  <si>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</si>
  <si>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</si>
  <si>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</si>
  <si>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</si>
  <si>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</si>
  <si>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</si>
  <si>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</si>
  <si>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</si>
  <si>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</si>
  <si>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</si>
  <si>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</si>
  <si>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</si>
  <si>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179 Т</t>
  </si>
  <si>
    <t>180 Т</t>
  </si>
  <si>
    <t>181 Т</t>
  </si>
  <si>
    <t>182 Т</t>
  </si>
  <si>
    <t>183 Т</t>
  </si>
  <si>
    <t>184 Т</t>
  </si>
  <si>
    <t>185 Т</t>
  </si>
  <si>
    <t>186 Т</t>
  </si>
  <si>
    <t>187 Т</t>
  </si>
  <si>
    <t>188 Т</t>
  </si>
  <si>
    <t>189 Т</t>
  </si>
  <si>
    <t>190 Т</t>
  </si>
  <si>
    <t>191 Т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</si>
  <si>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</si>
  <si>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</si>
  <si>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</si>
  <si>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</si>
  <si>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</si>
  <si>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</si>
  <si>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</si>
  <si>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</si>
  <si>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</si>
  <si>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</si>
  <si>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202 Т</t>
  </si>
  <si>
    <t>203 Т</t>
  </si>
  <si>
    <t>204 Т</t>
  </si>
  <si>
    <t>205 Т</t>
  </si>
  <si>
    <t>206 Т</t>
  </si>
  <si>
    <t>207 Т</t>
  </si>
  <si>
    <t>208 Т</t>
  </si>
  <si>
    <t>209 Т</t>
  </si>
  <si>
    <t>210 Т</t>
  </si>
  <si>
    <t>211 Т</t>
  </si>
  <si>
    <t>212 Т</t>
  </si>
  <si>
    <t>213 Т</t>
  </si>
  <si>
    <t>214 Т</t>
  </si>
  <si>
    <t>215 Т</t>
  </si>
  <si>
    <t>216 Т</t>
  </si>
  <si>
    <t>217 Т</t>
  </si>
  <si>
    <t>218 Т</t>
  </si>
  <si>
    <t>219 Т</t>
  </si>
  <si>
    <t>220 Т</t>
  </si>
  <si>
    <t>221 Т</t>
  </si>
  <si>
    <t>222 Т</t>
  </si>
  <si>
    <t>223 Т</t>
  </si>
  <si>
    <t>224 Т</t>
  </si>
  <si>
    <t>225 Т</t>
  </si>
  <si>
    <t>226 Т</t>
  </si>
  <si>
    <t>227 Т</t>
  </si>
  <si>
    <t>228 Т</t>
  </si>
  <si>
    <t>229 Т</t>
  </si>
  <si>
    <t>230 Т</t>
  </si>
  <si>
    <t>231 Т</t>
  </si>
  <si>
    <t>232 Т</t>
  </si>
  <si>
    <t>233 Т</t>
  </si>
  <si>
    <t>234 Т</t>
  </si>
  <si>
    <t>235 Т</t>
  </si>
  <si>
    <t>236 Т</t>
  </si>
  <si>
    <t>237 Т</t>
  </si>
  <si>
    <t>238 Т</t>
  </si>
  <si>
    <t>239 Т</t>
  </si>
  <si>
    <t>240 Т</t>
  </si>
  <si>
    <t>241 Т</t>
  </si>
  <si>
    <t>242 Т</t>
  </si>
  <si>
    <t>243 Т</t>
  </si>
  <si>
    <t>244 Т</t>
  </si>
  <si>
    <t>245 Т</t>
  </si>
  <si>
    <t>246 Т</t>
  </si>
  <si>
    <t>247 Т</t>
  </si>
  <si>
    <t>248 Т</t>
  </si>
  <si>
    <t>249 Т</t>
  </si>
  <si>
    <t>250 Т</t>
  </si>
  <si>
    <t>251 Т</t>
  </si>
  <si>
    <t>252 Т</t>
  </si>
  <si>
    <t>253 Т</t>
  </si>
  <si>
    <t>254 Т</t>
  </si>
  <si>
    <t>255 Т</t>
  </si>
  <si>
    <t>256 Т</t>
  </si>
  <si>
    <t>257 Т</t>
  </si>
  <si>
    <t>258 Т</t>
  </si>
  <si>
    <t>259 Т</t>
  </si>
  <si>
    <t>260 Т</t>
  </si>
  <si>
    <t>261 Т</t>
  </si>
  <si>
    <t>262 Т</t>
  </si>
  <si>
    <t>263 Т</t>
  </si>
  <si>
    <t>264 Т</t>
  </si>
  <si>
    <t>265 Т</t>
  </si>
  <si>
    <t>266 Т</t>
  </si>
  <si>
    <t>267 Т</t>
  </si>
  <si>
    <t>268 Т</t>
  </si>
  <si>
    <t>269 Т</t>
  </si>
  <si>
    <t>270 Т</t>
  </si>
  <si>
    <t>271 Т</t>
  </si>
  <si>
    <t>272 Т</t>
  </si>
  <si>
    <t>273 Т</t>
  </si>
  <si>
    <t>274 Т</t>
  </si>
  <si>
    <t>275 Т</t>
  </si>
  <si>
    <t>276 Т</t>
  </si>
  <si>
    <t>277 Т</t>
  </si>
  <si>
    <t>278 Т</t>
  </si>
  <si>
    <t>279 Т</t>
  </si>
  <si>
    <t>280 Т</t>
  </si>
  <si>
    <t>281 Т</t>
  </si>
  <si>
    <t>282 Т</t>
  </si>
  <si>
    <t>283 Т</t>
  </si>
  <si>
    <t>284 Т</t>
  </si>
  <si>
    <t>285 Т</t>
  </si>
  <si>
    <t>286 Т</t>
  </si>
  <si>
    <t>287 Т</t>
  </si>
  <si>
    <t>288 Т</t>
  </si>
  <si>
    <t>289 Т</t>
  </si>
  <si>
    <t>290 Т</t>
  </si>
  <si>
    <t>291 Т</t>
  </si>
  <si>
    <t>292 Т</t>
  </si>
  <si>
    <t>293 Т</t>
  </si>
  <si>
    <t>294 Т</t>
  </si>
  <si>
    <t>295 Т</t>
  </si>
  <si>
    <t>296 Т</t>
  </si>
  <si>
    <t>297 Т</t>
  </si>
  <si>
    <t>298 Т</t>
  </si>
  <si>
    <t>299 Т</t>
  </si>
  <si>
    <t>300 Т</t>
  </si>
  <si>
    <t>301 Т</t>
  </si>
  <si>
    <t>302 Т</t>
  </si>
  <si>
    <t>303 Т</t>
  </si>
  <si>
    <t>304 Т</t>
  </si>
  <si>
    <t>305 Т</t>
  </si>
  <si>
    <t>306 Т</t>
  </si>
  <si>
    <t>307 Т</t>
  </si>
  <si>
    <t>308 Т</t>
  </si>
  <si>
    <t>309 Т</t>
  </si>
  <si>
    <t>310 Т</t>
  </si>
  <si>
    <t>311 Т</t>
  </si>
  <si>
    <t>312 Т</t>
  </si>
  <si>
    <t>313 Т</t>
  </si>
  <si>
    <t>314 Т</t>
  </si>
  <si>
    <t>1 У</t>
  </si>
  <si>
    <t>2 У</t>
  </si>
  <si>
    <t>3 У</t>
  </si>
  <si>
    <t>4 У</t>
  </si>
  <si>
    <t>ИТОГО товары:</t>
  </si>
  <si>
    <t>Тип ТРУ</t>
  </si>
  <si>
    <t>ИТОГО услуги:</t>
  </si>
  <si>
    <t>ИТОГО</t>
  </si>
  <si>
    <t xml:space="preserve">План закупок на 2026 год способом "Особый порядок" ТОО «KPI Inc.» </t>
  </si>
  <si>
    <t>5 У</t>
  </si>
  <si>
    <t>долгосрочный</t>
  </si>
  <si>
    <t>СГБ</t>
  </si>
  <si>
    <t>692010.000.000002</t>
  </si>
  <si>
    <t>Услуги по проведению аудита финансовой отчетности</t>
  </si>
  <si>
    <t>Аудит финансовой отчётности</t>
  </si>
  <si>
    <t>с даты заключения по 31.03.2028</t>
  </si>
  <si>
    <t>2025 г - 42 383 000 тг. Без НДС, 2026 г. 45 773 000 тг. Без НДС, 2027 г.- 49435000 тг</t>
  </si>
  <si>
    <t>ТОО Grant Thornton</t>
  </si>
  <si>
    <t>Долгосрочный Заключен</t>
  </si>
  <si>
    <t>№612-KPI-1</t>
  </si>
  <si>
    <t>73-1-6</t>
  </si>
  <si>
    <t>6 У</t>
  </si>
  <si>
    <t>7 У</t>
  </si>
  <si>
    <t>8 У</t>
  </si>
  <si>
    <t>9 У</t>
  </si>
  <si>
    <t>10 У</t>
  </si>
  <si>
    <t>11 У</t>
  </si>
  <si>
    <t>12 У</t>
  </si>
  <si>
    <t>711211.000.000000</t>
  </si>
  <si>
    <t>Услуги консультационные инженерные</t>
  </si>
  <si>
    <t>Услуги по ТОиР JSW (привлечение шеф-инженера)</t>
  </si>
  <si>
    <t>13 У</t>
  </si>
  <si>
    <t>14 У</t>
  </si>
  <si>
    <t>Burckhardt Compression AG</t>
  </si>
  <si>
    <t>ИТОГО работы:</t>
  </si>
  <si>
    <t>1 Р</t>
  </si>
  <si>
    <t>работа</t>
  </si>
  <si>
    <t>331212.320.000000</t>
  </si>
  <si>
    <t>Работы по ремонту/модернизации компрессорного оборудования</t>
  </si>
  <si>
    <t>Услуги по ТОиР Flowserve (муфта компрессора)</t>
  </si>
  <si>
    <t>Flowserve Dortmund GmbH &amp; Co KG</t>
  </si>
  <si>
    <t>315 Т</t>
  </si>
  <si>
    <t>КАРТРИДЖ ФИЛЬТРА D=325MM 750 PPAS</t>
  </si>
  <si>
    <t>в течении 70 календарных дней с даты заключения договора</t>
  </si>
  <si>
    <t>4-2 Т</t>
  </si>
  <si>
    <t>Grace GmbH</t>
  </si>
  <si>
    <t>03.2026</t>
  </si>
  <si>
    <t>Стабилизатор</t>
  </si>
  <si>
    <t>205956.500.000000</t>
  </si>
  <si>
    <t>смеси двух или более стабилизаторов для резины</t>
  </si>
  <si>
    <t>ПП Катализатор</t>
  </si>
  <si>
    <t>Килограмм</t>
  </si>
  <si>
    <t>СГТ</t>
  </si>
  <si>
    <t>CATALYST_LYNX1010</t>
  </si>
  <si>
    <t>316 Т</t>
  </si>
  <si>
    <t>317 Т</t>
  </si>
  <si>
    <t>318 Т</t>
  </si>
  <si>
    <t>319 Т</t>
  </si>
  <si>
    <t>320 Т</t>
  </si>
  <si>
    <t>321 Т</t>
  </si>
  <si>
    <t>322 Т</t>
  </si>
  <si>
    <t>323 Т</t>
  </si>
  <si>
    <t>324 Т</t>
  </si>
  <si>
    <t>325 Т</t>
  </si>
  <si>
    <t>326 Т</t>
  </si>
  <si>
    <t>327 Т</t>
  </si>
  <si>
    <t>328 Т</t>
  </si>
  <si>
    <t>329 Т</t>
  </si>
  <si>
    <t>330 Т</t>
  </si>
  <si>
    <t>331 Т</t>
  </si>
  <si>
    <t>332 Т</t>
  </si>
  <si>
    <t>333 Т</t>
  </si>
  <si>
    <t>334 Т</t>
  </si>
  <si>
    <t>335 Т</t>
  </si>
  <si>
    <t>336 Т</t>
  </si>
  <si>
    <t>337 Т</t>
  </si>
  <si>
    <t>338 Т</t>
  </si>
  <si>
    <t>339 Т</t>
  </si>
  <si>
    <t>340 Т</t>
  </si>
  <si>
    <t>341 Т</t>
  </si>
  <si>
    <t>342 Т</t>
  </si>
  <si>
    <t>343 Т</t>
  </si>
  <si>
    <t>344 Т</t>
  </si>
  <si>
    <t>345 Т</t>
  </si>
  <si>
    <t>346 Т</t>
  </si>
  <si>
    <t>347 Т</t>
  </si>
  <si>
    <t>348 Т</t>
  </si>
  <si>
    <t>349 Т</t>
  </si>
  <si>
    <t>350 Т</t>
  </si>
  <si>
    <t>351 Т</t>
  </si>
  <si>
    <t>352 Т</t>
  </si>
  <si>
    <t>353 Т</t>
  </si>
  <si>
    <t>354 Т</t>
  </si>
  <si>
    <t>355 Т</t>
  </si>
  <si>
    <t>356 Т</t>
  </si>
  <si>
    <t>357 Т</t>
  </si>
  <si>
    <t>358 Т</t>
  </si>
  <si>
    <t>359 Т</t>
  </si>
  <si>
    <t>360 Т</t>
  </si>
  <si>
    <t>361 Т</t>
  </si>
  <si>
    <t>362 Т</t>
  </si>
  <si>
    <t>363 Т</t>
  </si>
  <si>
    <t>364 Т</t>
  </si>
  <si>
    <t>365 Т</t>
  </si>
  <si>
    <t>366 Т</t>
  </si>
  <si>
    <t>367 Т</t>
  </si>
  <si>
    <t>368 Т</t>
  </si>
  <si>
    <t>Комплект уплотнений</t>
  </si>
  <si>
    <t>для электромагнитного клапана автогазонаполнительной компрессорной станции</t>
  </si>
  <si>
    <t>Комплект резиновых уплотнений</t>
  </si>
  <si>
    <t>для регулятора перепада давления газоперекачивающего агрегата</t>
  </si>
  <si>
    <t>для задвижки фонтанной арматуры</t>
  </si>
  <si>
    <t>Картридж</t>
  </si>
  <si>
    <t>фильтрующий</t>
  </si>
  <si>
    <t>Клапан</t>
  </si>
  <si>
    <t>обратный, стальной, размер 10-50 мм</t>
  </si>
  <si>
    <t>Подшипник скольжения</t>
  </si>
  <si>
    <t>Элемент фильтрующий</t>
  </si>
  <si>
    <t>для специальной и специализированной техники, масляный</t>
  </si>
  <si>
    <t>для электропривода газоперекачивающего агрегата</t>
  </si>
  <si>
    <t>для пневмогидроаккумулятора металлообрабатывающего станка</t>
  </si>
  <si>
    <t>289261.300.000208</t>
  </si>
  <si>
    <t>281332.000.000210</t>
  </si>
  <si>
    <t>281332.000.000215</t>
  </si>
  <si>
    <t>281411.390.000008</t>
  </si>
  <si>
    <t>282982.550.000008</t>
  </si>
  <si>
    <t>281413.900.000104</t>
  </si>
  <si>
    <t>289261.500.000377</t>
  </si>
  <si>
    <t>282913.300.000022</t>
  </si>
  <si>
    <t>281133.000.000056</t>
  </si>
  <si>
    <t>281220.900.000032</t>
  </si>
  <si>
    <t>УПЛОТНИТЕЛЬНОЕ КОЛЬЦО 1C0048871</t>
  </si>
  <si>
    <t>УПЛОТНИТЕЛЬНОЕ КОЛЬЦО 1C0048873</t>
  </si>
  <si>
    <t>УПЛОТНИТЕЛЬНОЕ КОЛЬЦО 1C0048875</t>
  </si>
  <si>
    <t>КОМПЛЕКТ УПЛОТНЕНИЙ 1C0056523</t>
  </si>
  <si>
    <t>КОМПЛЕКТ УПЛОТНЕНИЙ 1C0056527</t>
  </si>
  <si>
    <t>КОМПЛЕКТ УПЛОТНЕНИЙ 1C0056512</t>
  </si>
  <si>
    <t>КОМПЛЕКТ УПЛОТНЕНИЙ 1C0056513</t>
  </si>
  <si>
    <t>КОМПЛЕКТ УПЛОТНЕНИЙ 1C0056514</t>
  </si>
  <si>
    <t>КОМПЛЕКТ УПЛОТНЕНИЙ 1C0056529</t>
  </si>
  <si>
    <t>КОМПЛЕКТ УПЛОТНЕНИЙ 1C0056508</t>
  </si>
  <si>
    <t>КОМПЛЕКТ УПЛОТНЕНИЙ 1C0056506</t>
  </si>
  <si>
    <t>КОМПЛЕКТ УПЛОТНЕНИЙ 1C0056507</t>
  </si>
  <si>
    <t>КОМПЛЕКТ УПЛОТНЕНИЙ 1C0056509</t>
  </si>
  <si>
    <t>КОМПЛЕКТ УПЛОТНЕНИЙ 1C0056526</t>
  </si>
  <si>
    <t>КОМПЛЕКТ УПЛОТНЕНИЙ 1C0056530</t>
  </si>
  <si>
    <t>КОМПЛЕКТ УПЛОТНЕНИЙ 1C0056531</t>
  </si>
  <si>
    <t>Фильтрующий картридж для линии рециркуляции CRT5010000000</t>
  </si>
  <si>
    <t>Фильтрующий картридж для обратной линии CRT8510000000</t>
  </si>
  <si>
    <t>Основной обратный клапан возвратной линии 1C0049353</t>
  </si>
  <si>
    <t>Обратный клапан с пилотным управлением VRT0000003702</t>
  </si>
  <si>
    <t>Обратный клапан VRT0000004104</t>
  </si>
  <si>
    <t>Обратный клапан VRT0000007003</t>
  </si>
  <si>
    <t>Обратный клапан VRTWI00000000</t>
  </si>
  <si>
    <t>Обратный клапан VRTWI00000100</t>
  </si>
  <si>
    <t>Обратный клапан VRTWI00000200</t>
  </si>
  <si>
    <t>Уплотнительное кольцо (O-Ring) для соединения SAE 3000 — 1/2"   1C0048871</t>
  </si>
  <si>
    <t xml:space="preserve">Уплотнительное кольцо (O-Ring) для соединения SAE 3000 — 3/4" </t>
  </si>
  <si>
    <t xml:space="preserve">Уплотнительное кольцо (O-Ring) для соединения SAE 3000 — - 1" </t>
  </si>
  <si>
    <t xml:space="preserve">Уплотнительное кольцо (O-Ring) для соединения SAE 3000 — - 1 1/2" </t>
  </si>
  <si>
    <t xml:space="preserve">Уплотнительное кольцо (O-Ring) для соединения SAE 3000 — - 2" </t>
  </si>
  <si>
    <t xml:space="preserve">Уплотнительное кольцо (O-Ring) для соединения SAE 3000 — - 2 1/2" </t>
  </si>
  <si>
    <t>Уплотнительное кольцо (O-Ring) для соединения SAE 3000 — - 3</t>
  </si>
  <si>
    <t xml:space="preserve">Уплотнительное кольцо (O-Ring) для соединения SAE 3000 — - 3-1/2" </t>
  </si>
  <si>
    <t>Комплект подшипников для основного насоса 1C0089429</t>
  </si>
  <si>
    <t>Комплект уплотнений для обратного клапана 1C0056522</t>
  </si>
  <si>
    <t>Комплект уплотнений для обратного клапана 1C0056523</t>
  </si>
  <si>
    <t>Комплект уплотнений для обратного клапана 1C0056524</t>
  </si>
  <si>
    <t>Комплект уплотнений для обратного клапана 1C0056525</t>
  </si>
  <si>
    <t>Комплект уплотнений для обратного клапана 1C0056526</t>
  </si>
  <si>
    <t>Комплект уплотнений для обратного клапана 1C0056527</t>
  </si>
  <si>
    <t>Комплект уплотнений для обратного клапана 1C0068621</t>
  </si>
  <si>
    <t>КОМПЛЕКТ УПЛОТНЕНИЙ KTGFN00000002</t>
  </si>
  <si>
    <t>КОМПЛЕКТ УПЛОТНЕНИЙ KTGFN00000003</t>
  </si>
  <si>
    <t>ДЫХАТЕЛЬНЫЙ ФИЛЬТР FILDES0000900</t>
  </si>
  <si>
    <t>МАСЛЯНЫЙ ФИЛЬТР FILOLI0001110</t>
  </si>
  <si>
    <t>КОМПЛЕКТ ДЛЯ ОБСЛУЖИВАНИЯ 1C0056454</t>
  </si>
  <si>
    <t>ФИЛЬТР ОБРАТНОЙ ЛИНИИ FILOLI0001200</t>
  </si>
  <si>
    <t>ФИЛЬТР СИСТЕМЫ ОХЛАЖДЕНИЯ FILOLI0001300</t>
  </si>
  <si>
    <t>ПОДШИПНИК PART№ PRSMPP0000200</t>
  </si>
  <si>
    <t>КОМПЛЕКТ УПЛОТНЕНИЙ PART№ 1C0056487</t>
  </si>
  <si>
    <t>КОМПЛЕКТ УПЛОТНЕНИЙ PART№ 1C0056488</t>
  </si>
  <si>
    <t>КОМПЛЕКТ УПЛОТНЕНИЙ PART№ 1C0056489</t>
  </si>
  <si>
    <t>КОМПЛЕКТ УПЛОТНЕНИЙ PART№ 1C0056498</t>
  </si>
  <si>
    <t>Комплект</t>
  </si>
  <si>
    <t>IMI Remosa</t>
  </si>
  <si>
    <t>369 Т</t>
  </si>
  <si>
    <t>370 Т</t>
  </si>
  <si>
    <t>371 Т</t>
  </si>
  <si>
    <t>372 Т</t>
  </si>
  <si>
    <t>282912.900.000050</t>
  </si>
  <si>
    <t>289261.500.000160</t>
  </si>
  <si>
    <t>для фильтрации жидкостей, мешочный, тонкость фильтрации свыше 200 мкм</t>
  </si>
  <si>
    <t>теплообменника, для специальной и специализированной техники</t>
  </si>
  <si>
    <t>ПРОКЛАДКА КРЫШКИ 12-PK-36001-F05</t>
  </si>
  <si>
    <t>ФИЛЬТ МЕШОЧНЫЙ WN49-060.8</t>
  </si>
  <si>
    <t>ФИЛЬТР МЕШОЧНЫЙ 180X30X800</t>
  </si>
  <si>
    <t>ПРОКЛАДКА 5</t>
  </si>
  <si>
    <t>в течении 154 календарных дней с даты заключения договора</t>
  </si>
  <si>
    <t>5-1 Т</t>
  </si>
  <si>
    <t>373 Т</t>
  </si>
  <si>
    <t>374 Т</t>
  </si>
  <si>
    <t>282422.000.000086</t>
  </si>
  <si>
    <t>Ротор</t>
  </si>
  <si>
    <t>для циркуляционной пилы</t>
  </si>
  <si>
    <t>ПОГРУЖНОЙ, FP-8## (ШТУКА, EXHEAT, FP-8, 400 В, 25 КВТ)</t>
  </si>
  <si>
    <t>ПОГРУЖНОЙ, FP-4## (ШТУКА, EXHEAT, FP-4, 230 В, 1 КВТ)</t>
  </si>
  <si>
    <t>EXHEAT</t>
  </si>
  <si>
    <t>в течении 150 календарных дней с даты заключения договора</t>
  </si>
  <si>
    <t>2 Р</t>
  </si>
  <si>
    <t>331411.100.000001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</si>
  <si>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</si>
  <si>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 xml:space="preserve">Работы по ремонту футеровки своим персоналом в отношении оборудования - реакторы Catofin в количестве 8 (восьми) единиц на производстве ДГП </t>
  </si>
  <si>
    <t xml:space="preserve">CRI Enerbility S.r.l </t>
  </si>
  <si>
    <t>15 У</t>
  </si>
  <si>
    <t>16 У</t>
  </si>
  <si>
    <t xml:space="preserve">Услуги шеф-инженеров EKATO  </t>
  </si>
  <si>
    <t>Услуги шеф-инженеров Z&amp;J</t>
  </si>
  <si>
    <t>EKATO Rühr- und Mischtechnik GmbH</t>
  </si>
  <si>
    <t>IMI Z&amp;J Technologies GmbH</t>
  </si>
  <si>
    <t>262013.000.000009</t>
  </si>
  <si>
    <t>Устройство промышленное</t>
  </si>
  <si>
    <t>универсальное</t>
  </si>
  <si>
    <t>Комплект оборудования, предназначенного для модернизации упаковочной линии на базе машины Haver Integra ISF-1, серийный номер C-000908-0141-04, метателем гранул, системой обнаружения и отбраковки металлических включений в продукте</t>
  </si>
  <si>
    <t>в течении 140 календарных дней с даты заключения договора</t>
  </si>
  <si>
    <t>Aventus</t>
  </si>
  <si>
    <t>О-КОЛЬЦО PART №411129</t>
  </si>
  <si>
    <t>О-КОЛЬЦО МУФТЫ PART №145181</t>
  </si>
  <si>
    <t>О-КОЛЬЦО МУФТЫ PART №145183</t>
  </si>
  <si>
    <t>О-КОЛЬЦО МУФТЫ PART №145184</t>
  </si>
  <si>
    <t>РАСПОРНЫЙ БОЛТ PART №415437</t>
  </si>
  <si>
    <t>ГАЙКА САМОСТОП PART №415438</t>
  </si>
  <si>
    <t>СТОПОРНОЕ КОЛЬЦО ПОДШИПНИКА PART №415456</t>
  </si>
  <si>
    <t>ПОРШНЕВОЕ КОЛЬЦО PART №415443</t>
  </si>
  <si>
    <t>САЛЬНИКОВАЯ НАБИВКА PART №441745</t>
  </si>
  <si>
    <t>ПРОКЛАДКА СНП PART №144343</t>
  </si>
  <si>
    <t>ПРОКЛАДКА СНП PART №164295</t>
  </si>
  <si>
    <t>ПРОКЛАДКА СНП PART №415127</t>
  </si>
  <si>
    <t>ПРОКЛАДКА СНП PART №415319</t>
  </si>
  <si>
    <t>ПРОКЛАДКА СНП PART №449217</t>
  </si>
  <si>
    <t>СЕДЛО КЛАПАНА PART №441321</t>
  </si>
  <si>
    <t>СЕДЛО КЛАПАНА PART №441322</t>
  </si>
  <si>
    <t>СЕДЛО КЛАПАНА PART №441323</t>
  </si>
  <si>
    <t>ШТИФТ КЛАПАНА PART №415214</t>
  </si>
  <si>
    <t>ПРУЖИННЫЙ ШТИФТ PART №415812</t>
  </si>
  <si>
    <t>ПРУЖИННЫЙ ШТИФТ PART №441734</t>
  </si>
  <si>
    <t>О-КОЛЬЦО J0008687 P/N 2311-83 LP-2</t>
  </si>
  <si>
    <t>О-КОЛЬЦО J0008688 P/N 4711-54 LP-1</t>
  </si>
  <si>
    <t>О-КОЛЬЦО J0008688 P/N 4711-63 LP-1</t>
  </si>
  <si>
    <t>О-КОЛЬЦО J0008688 P/N 4711-67 LP-1</t>
  </si>
  <si>
    <t>О-КОЛЬЦО J0008688 P/N 4711-68 LP-1</t>
  </si>
  <si>
    <t>О-КОЛЬЦО J0008688 P/N 4711-69 LP-1</t>
  </si>
  <si>
    <t>О-КОЛЬЦО J0008688 P/N 4711-83 LP-1</t>
  </si>
  <si>
    <t>О-КОЛЬЦО J0008688 P/N 4711-86 LP-1</t>
  </si>
  <si>
    <t>О-КОЛЬЦО J0008688 P/N 4711-87 LP-1</t>
  </si>
  <si>
    <t>О-КОЛЬЦО J0008689 P/N 4811-54 LP-1</t>
  </si>
  <si>
    <t>О-КОЛЬЦО J0008689 P/N 4811-63 LP-1</t>
  </si>
  <si>
    <t>О-КОЛЬЦО J0008689 P/N 4811-67 LP-1</t>
  </si>
  <si>
    <t>О-КОЛЬЦО J0008689 P/N 4811-68 LP-1</t>
  </si>
  <si>
    <t>О-КОЛЬЦО J0008689 P/N 4811-69 LP-1</t>
  </si>
  <si>
    <t>О-КОЛЬЦО J0008689 P/N 4811-83 LP-1</t>
  </si>
  <si>
    <t>О-КОЛЬЦО J0008689 P/N 4811-87 LP-1</t>
  </si>
  <si>
    <t>О-КОЛЬЦО J0008696 P/N 5711-21 LP-1</t>
  </si>
  <si>
    <t>О-КОЛЬЦО J0008696 P/N 5711-22 LP-1</t>
  </si>
  <si>
    <t>О-КОЛЬЦО J0008696 P/N 5711-23 LP-1</t>
  </si>
  <si>
    <t>О-КОЛЬЦО J0008696 P/N 5711-24 LP-1</t>
  </si>
  <si>
    <t>О-КОЛЬЦО J0008696 P/N 5711-31 LP-1</t>
  </si>
  <si>
    <t>О-КОЛЬЦО J0008696 P/N 5711-32 LP-1</t>
  </si>
  <si>
    <t>О-КОЛЬЦО J0008696 P/N 5711-33 LP-1</t>
  </si>
  <si>
    <t>О-КОЛЬЦО J0008696 P/N 5711-34 LP-1</t>
  </si>
  <si>
    <t>О-КОЛЬЦО J0008736 P/N 1451-85 HP</t>
  </si>
  <si>
    <t>ТАРЕЛКА КЛАПАНА P/N 4152-11,13,14</t>
  </si>
  <si>
    <t>ТАРЕЛКА КЛАПАНА №1 P/N 4413-11,18,19</t>
  </si>
  <si>
    <t>ТАРЕЛКА КЛАПАНА №2 P/N 4413-12,18,19</t>
  </si>
  <si>
    <t>ТАРЕЛКА КЛАПАНА №3 P/N 4413-13,18,19</t>
  </si>
  <si>
    <t>ТАРЕЛКА КЛАПАНА №4 P/N 4413-14,18,19</t>
  </si>
  <si>
    <t>ТАРЕЛКА КЛАПАНА №5 P/N 4413-15,18,19</t>
  </si>
  <si>
    <t>ШПИЛЬКА И БОЛТ P/N 4492-15</t>
  </si>
  <si>
    <t>ШПИЛЬКА И БОЛТ P/N2112-11,31,51,65</t>
  </si>
  <si>
    <t>ШПИЛЬКА И БОЛТ P/N2112-12,32,52</t>
  </si>
  <si>
    <t>ШПИЛЬКА И БОЛТ P/N2112-13,33,53</t>
  </si>
  <si>
    <t>ШПИЛЬКА И БОЛТ P/N2112-15,35,55</t>
  </si>
  <si>
    <t>ШПИЛЬКА И БОЛТ P/N2112-16,36,55</t>
  </si>
  <si>
    <t>ШПИЛЬКА И БОЛТ P/N4151-21,22,23</t>
  </si>
  <si>
    <t>ШПИЛЬКА И БОЛТ P/N4411-12,13,15</t>
  </si>
  <si>
    <t>ШПИЛЬКА И БОЛТ P/N4411-12,14,15</t>
  </si>
  <si>
    <t>ШПИЛЬКА И БОЛТ P/N4411-32,33,34</t>
  </si>
  <si>
    <t>ШТОК КЛАПАНА P/N 4414-11,12,13,14,19</t>
  </si>
  <si>
    <t>281332.000.000021</t>
  </si>
  <si>
    <t>для насоса воздушного/вакуумного, компрессора воздушного/газового, уплотнительное, поршневое</t>
  </si>
  <si>
    <t>259411.300.000043</t>
  </si>
  <si>
    <t>Болт с шестигранной головкой</t>
  </si>
  <si>
    <t>стальной, диаметр 16 мм, без гайки</t>
  </si>
  <si>
    <t>259411.890.000029</t>
  </si>
  <si>
    <t>Гайка специальная</t>
  </si>
  <si>
    <t>239911.990.000008</t>
  </si>
  <si>
    <t>асбестовая, марка-АПРПС</t>
  </si>
  <si>
    <t>281420.000.000087</t>
  </si>
  <si>
    <t>спирально-навитая, межфланцевая</t>
  </si>
  <si>
    <t>281413.900.000133</t>
  </si>
  <si>
    <t>Седло клапана</t>
  </si>
  <si>
    <t>для запорной арматуры, стальное</t>
  </si>
  <si>
    <t>281332.000.000218</t>
  </si>
  <si>
    <t>Комплект для технического обслуживания</t>
  </si>
  <si>
    <t>для винтового воздушного компрессора</t>
  </si>
  <si>
    <t>281332.000.000214</t>
  </si>
  <si>
    <t>для газокомпрессорной установки</t>
  </si>
  <si>
    <t>375 Т</t>
  </si>
  <si>
    <t>376 Т</t>
  </si>
  <si>
    <t>377 Т</t>
  </si>
  <si>
    <t>378 Т</t>
  </si>
  <si>
    <t>379 Т</t>
  </si>
  <si>
    <t>380 Т</t>
  </si>
  <si>
    <t>381 Т</t>
  </si>
  <si>
    <t>382 Т</t>
  </si>
  <si>
    <t>383 Т</t>
  </si>
  <si>
    <t>384 Т</t>
  </si>
  <si>
    <t>385 Т</t>
  </si>
  <si>
    <t>386 Т</t>
  </si>
  <si>
    <t>387 Т</t>
  </si>
  <si>
    <t>388 Т</t>
  </si>
  <si>
    <t>389 Т</t>
  </si>
  <si>
    <t>390 Т</t>
  </si>
  <si>
    <t>391 Т</t>
  </si>
  <si>
    <t>392 Т</t>
  </si>
  <si>
    <t>393 Т</t>
  </si>
  <si>
    <t>394 Т</t>
  </si>
  <si>
    <t>395 Т</t>
  </si>
  <si>
    <t>396 Т</t>
  </si>
  <si>
    <t>397 Т</t>
  </si>
  <si>
    <t>398 Т</t>
  </si>
  <si>
    <t>399 Т</t>
  </si>
  <si>
    <t>400 Т</t>
  </si>
  <si>
    <t>401 Т</t>
  </si>
  <si>
    <t>402 Т</t>
  </si>
  <si>
    <t>403 Т</t>
  </si>
  <si>
    <t>404 Т</t>
  </si>
  <si>
    <t>405 Т</t>
  </si>
  <si>
    <t>406 Т</t>
  </si>
  <si>
    <t>407 Т</t>
  </si>
  <si>
    <t>408 Т</t>
  </si>
  <si>
    <t>409 Т</t>
  </si>
  <si>
    <t>410 Т</t>
  </si>
  <si>
    <t>411 Т</t>
  </si>
  <si>
    <t>412 Т</t>
  </si>
  <si>
    <t>413 Т</t>
  </si>
  <si>
    <t>414 Т</t>
  </si>
  <si>
    <t>415 Т</t>
  </si>
  <si>
    <t>416 Т</t>
  </si>
  <si>
    <t>417 Т</t>
  </si>
  <si>
    <t>418 Т</t>
  </si>
  <si>
    <t>419 Т</t>
  </si>
  <si>
    <t>420 Т</t>
  </si>
  <si>
    <t>421 Т</t>
  </si>
  <si>
    <t>422 Т</t>
  </si>
  <si>
    <t>423 Т</t>
  </si>
  <si>
    <t>424 Т</t>
  </si>
  <si>
    <t>425 Т</t>
  </si>
  <si>
    <t>426 Т</t>
  </si>
  <si>
    <t>427 Т</t>
  </si>
  <si>
    <t>428 Т</t>
  </si>
  <si>
    <t>429 Т</t>
  </si>
  <si>
    <t>430 Т</t>
  </si>
  <si>
    <t>431 Т</t>
  </si>
  <si>
    <t>432 Т</t>
  </si>
  <si>
    <t>433 Т</t>
  </si>
  <si>
    <t>434 Т</t>
  </si>
  <si>
    <t>435 Т</t>
  </si>
  <si>
    <t>436 Т</t>
  </si>
  <si>
    <t>в течении 224 календарных дней с даты заключения договора</t>
  </si>
  <si>
    <t>Mitsubishi</t>
  </si>
  <si>
    <t>437 Т</t>
  </si>
  <si>
    <t>438 Т</t>
  </si>
  <si>
    <t>439 Т</t>
  </si>
  <si>
    <t>440 Т</t>
  </si>
  <si>
    <t>441 Т</t>
  </si>
  <si>
    <t>442 Т</t>
  </si>
  <si>
    <t>443 Т</t>
  </si>
  <si>
    <t>444 Т</t>
  </si>
  <si>
    <t>445 Т</t>
  </si>
  <si>
    <t>ИЗОЛИРУЮЩИЕ КОЛЬЦО 20445254</t>
  </si>
  <si>
    <t>ИЗОЛИРУЮЩИЙ ДИСК 20423039</t>
  </si>
  <si>
    <t>УПЛОТНЕНИЕ 22087068</t>
  </si>
  <si>
    <t>УПЛОТНЕНИЕ 15120719</t>
  </si>
  <si>
    <t>БОЛТ P/N 10000359</t>
  </si>
  <si>
    <t>ИЗОЛИРУЮЩИЕ КОЛЬЦО ПАРТ№20427628</t>
  </si>
  <si>
    <t>ИЗОЛИРУЮЩИЙ ДИСК ПАРТ№20427269</t>
  </si>
  <si>
    <t>УПЛОТНИТЕЛЬНЫЙ ДИСК ПАРТ№22086639</t>
  </si>
  <si>
    <t>С даты подписания по 31.12.2026 г.</t>
  </si>
  <si>
    <t>446 Т</t>
  </si>
  <si>
    <t>ПОДШИПНИК РАД.ОДНОРЯД 6319 C4 S0</t>
  </si>
  <si>
    <t>447 Т</t>
  </si>
  <si>
    <t>448 Т</t>
  </si>
  <si>
    <t>449 Т</t>
  </si>
  <si>
    <t>450 Т</t>
  </si>
  <si>
    <t>451 Т</t>
  </si>
  <si>
    <t>452 Т</t>
  </si>
  <si>
    <t>453 Т</t>
  </si>
  <si>
    <t>454 Т</t>
  </si>
  <si>
    <t>455 Т</t>
  </si>
  <si>
    <t>456 Т</t>
  </si>
  <si>
    <t>457 Т</t>
  </si>
  <si>
    <t>458 Т</t>
  </si>
  <si>
    <t>459 Т</t>
  </si>
  <si>
    <t>460 Т</t>
  </si>
  <si>
    <t>461 Т</t>
  </si>
  <si>
    <t>462 Т</t>
  </si>
  <si>
    <t>463 Т</t>
  </si>
  <si>
    <t>464 Т</t>
  </si>
  <si>
    <t>465 Т</t>
  </si>
  <si>
    <t>466 Т</t>
  </si>
  <si>
    <t>467 Т</t>
  </si>
  <si>
    <t>468 Т</t>
  </si>
  <si>
    <t>469 Т</t>
  </si>
  <si>
    <t>470 Т</t>
  </si>
  <si>
    <t>471 Т</t>
  </si>
  <si>
    <t>472 Т</t>
  </si>
  <si>
    <t>473 Т</t>
  </si>
  <si>
    <t>474 Т</t>
  </si>
  <si>
    <t>475 Т</t>
  </si>
  <si>
    <t>476 Т</t>
  </si>
  <si>
    <t>477 Т</t>
  </si>
  <si>
    <t>478 Т</t>
  </si>
  <si>
    <t>479 Т</t>
  </si>
  <si>
    <t>480 Т</t>
  </si>
  <si>
    <t>481 Т</t>
  </si>
  <si>
    <t>482 Т</t>
  </si>
  <si>
    <t>483 Т</t>
  </si>
  <si>
    <t>484 Т</t>
  </si>
  <si>
    <t>485 Т</t>
  </si>
  <si>
    <t>486 Т</t>
  </si>
  <si>
    <t>487 Т</t>
  </si>
  <si>
    <t>488 Т</t>
  </si>
  <si>
    <t>489 Т</t>
  </si>
  <si>
    <t>490 Т</t>
  </si>
  <si>
    <t>491 Т</t>
  </si>
  <si>
    <t>492 Т</t>
  </si>
  <si>
    <t>493 Т</t>
  </si>
  <si>
    <t>494 Т</t>
  </si>
  <si>
    <t>495 Т</t>
  </si>
  <si>
    <t>496 Т</t>
  </si>
  <si>
    <t>497 Т</t>
  </si>
  <si>
    <t>498 Т</t>
  </si>
  <si>
    <t>499 Т</t>
  </si>
  <si>
    <t>500 Т</t>
  </si>
  <si>
    <t>501 Т</t>
  </si>
  <si>
    <t>502 Т</t>
  </si>
  <si>
    <t>503 Т</t>
  </si>
  <si>
    <t>504 Т</t>
  </si>
  <si>
    <t>505 Т</t>
  </si>
  <si>
    <t>506 Т</t>
  </si>
  <si>
    <t>507 Т</t>
  </si>
  <si>
    <t>508 Т</t>
  </si>
  <si>
    <t>509 Т</t>
  </si>
  <si>
    <t>510 Т</t>
  </si>
  <si>
    <t>511 Т</t>
  </si>
  <si>
    <t>512 Т</t>
  </si>
  <si>
    <t>513 Т</t>
  </si>
  <si>
    <t>514 Т</t>
  </si>
  <si>
    <t>515 Т</t>
  </si>
  <si>
    <t>516 Т</t>
  </si>
  <si>
    <t>517 Т</t>
  </si>
  <si>
    <t>518 Т</t>
  </si>
  <si>
    <t>281332.000.000124</t>
  </si>
  <si>
    <t>для компрессора</t>
  </si>
  <si>
    <t>281332.000.000051</t>
  </si>
  <si>
    <t>масляный, для поршневого компрессора</t>
  </si>
  <si>
    <t>281332.000.000178</t>
  </si>
  <si>
    <t>Шток</t>
  </si>
  <si>
    <t>для поршня компрессора</t>
  </si>
  <si>
    <t>282912.900.000056</t>
  </si>
  <si>
    <t>тонкость фильтрации 1-50 мкм</t>
  </si>
  <si>
    <t>281332.000.000093</t>
  </si>
  <si>
    <t>Устройство разгрузочное</t>
  </si>
  <si>
    <t>для воздушного компрессора</t>
  </si>
  <si>
    <t>281332.000.000205</t>
  </si>
  <si>
    <t>для ремонта компрессора</t>
  </si>
  <si>
    <t>281332.000.000350</t>
  </si>
  <si>
    <t>для поршневого компрессора, к картеру</t>
  </si>
  <si>
    <t>281332.000.000204</t>
  </si>
  <si>
    <t>для ремонта клапанов газомотокомпрессора</t>
  </si>
  <si>
    <t>281332.000.000144</t>
  </si>
  <si>
    <t>для поршневого компрессора</t>
  </si>
  <si>
    <t>281332.000.000117</t>
  </si>
  <si>
    <t>Вкладыш</t>
  </si>
  <si>
    <t>для турбокомпрессора</t>
  </si>
  <si>
    <t>281332.000.000348</t>
  </si>
  <si>
    <t>ВТУЛКА (3 СТУПЕНЬ) L=180, D=205 3С1451720670 (60001)</t>
  </si>
  <si>
    <t>МАСЛОУПЛОТНИТЕЛЬНОЕ КОЛЬЦО K4156024 (60001)</t>
  </si>
  <si>
    <t>КОЛЬЦО D=115, D=85, H=34,5</t>
  </si>
  <si>
    <t>О-КОЛЬЦО PART№ 2CA16-110-6660, 06</t>
  </si>
  <si>
    <t>О-КОЛЬЦО PART№ 2CA16-110-6680, 06</t>
  </si>
  <si>
    <t>О-КОЛЬЦО PART№ 2CA16-110-6700, 08</t>
  </si>
  <si>
    <t>САЛЬНИК РЕЗИНОВЫЙ D=48, H=8</t>
  </si>
  <si>
    <t>ФИЛЬТР МАСЛЯНЫЙ L=332,5, D=124</t>
  </si>
  <si>
    <t>ШТОК ПОРШНЕВОЙ L=1616, D=85 К2С1451750330</t>
  </si>
  <si>
    <t>ФИЛЬТРУЮЩИЙ ЭЛЕМЕНТ L=508, D=94</t>
  </si>
  <si>
    <t>ВТУЛКА (3 СТУПЕНЬ) L=250, D=265 (61001)</t>
  </si>
  <si>
    <t>КОЛЬЦО D=156, D=120, H=39,5</t>
  </si>
  <si>
    <t>ФИЛЬТР МАСЛЯНЫЙ L=339,5, D=125</t>
  </si>
  <si>
    <t>НАПРАВЛЯЮЩИЙ ШТОКА ПОРШНЯ 12-C-61001</t>
  </si>
  <si>
    <t>ШТОК ПОРШНЕВОЙ L=2070,5, D=120</t>
  </si>
  <si>
    <t>ФИЛЬТРУЮЩИЙ ЭЛЕМЕНТ L=394, D=129</t>
  </si>
  <si>
    <t>УПЛОТНИТЕЛЬНОЕ КОЛЬЦО D3XD340</t>
  </si>
  <si>
    <t>КЛАПАН ВСАС. 3C-A20-110:383-0</t>
  </si>
  <si>
    <t>КЛАПАН ВСАС. PCA201103490-01</t>
  </si>
  <si>
    <t>КЛАПАН ВСАС. PCA201103490-03</t>
  </si>
  <si>
    <t>КЛАПАН ВСАС. PCA201103490-05</t>
  </si>
  <si>
    <t>КЛАПАН НАГНЕТАТЕЛЬНЫЙ 3C-A20-110:384-0</t>
  </si>
  <si>
    <t>КЛАПАН НАГНЕТАТЕЛЬНЫЙ PCA201103490-02</t>
  </si>
  <si>
    <t>КЛАПАН НАГНЕТАТЕЛЬНЫЙ PCA201103490-04</t>
  </si>
  <si>
    <t>КЛАПАН НАГНЕТАТЕЛЬНЫЙ PCA201103490-06</t>
  </si>
  <si>
    <t>МАСЛОСЬЕМНОЕ КОЛЬЦО P360</t>
  </si>
  <si>
    <t>МАСЛОУПЛОТНИТЕЛЬНОЕ КОЛЬЦО K2C1471820030 (61001)</t>
  </si>
  <si>
    <t>МАСЛОУПЛОТНИТЕЛЬНОЕ КОЛЬЦО K4C1481760030 (61001)</t>
  </si>
  <si>
    <t>ПОДШИПНИК КОМПРЕССОРА KPC1671620010</t>
  </si>
  <si>
    <t>ПРОКЛАДКА K3C148-162-0030</t>
  </si>
  <si>
    <t>ПРОКЛАДКА K4C1581220210</t>
  </si>
  <si>
    <t>МАСЛОУПЛОТНИТЕЛЬНОЕ КОЛЬЦО K2-1113330 (60001)</t>
  </si>
  <si>
    <t>ДИСК ПОРШНЯ PART№ 3C145-173-1250 (60001)</t>
  </si>
  <si>
    <t>ДИСК ПОРШНЯ PART№ 3C145-173-1260 (60001)</t>
  </si>
  <si>
    <t>О-КОЛЬЦО (1 СТУПЕНЬ) D=460, W=6</t>
  </si>
  <si>
    <t>О-КОЛЬЦО (2 СТУПЕНЬ) D=360, W=6</t>
  </si>
  <si>
    <t>О-КОЛЬЦО (3 СТУПЕНЬ) D=199,3, W=5,7</t>
  </si>
  <si>
    <t>О-КОЛЬЦО PART№ 2CA16-110-6650, 18</t>
  </si>
  <si>
    <t>О-КОЛЬЦО PART№ 2CA16-110-6670, 18</t>
  </si>
  <si>
    <t>О-КОЛЬЦО PART№ 2CA16-110-6690, 18</t>
  </si>
  <si>
    <t>О-КОЛЬЦО PART№ 2CA16-110-6700, 07</t>
  </si>
  <si>
    <t>О-КОЛЬЦО МАСЛЯНОГО НАСОСА D=144,4, W=3,1</t>
  </si>
  <si>
    <t>О-КОЛЬЦО МАСЛЯНОГО НАСОСА D=15,8, W=2,4</t>
  </si>
  <si>
    <t>О-КОЛЬЦО (1 СТУПЕНЬ) D=600, W=6</t>
  </si>
  <si>
    <t>О-КОЛЬЦО (2 СТУПЕНЬ) D=455, W=6</t>
  </si>
  <si>
    <t>О-КОЛЬЦО (3 СТУПЕНЬ) D=259,3, W=5,7</t>
  </si>
  <si>
    <t>О-КОЛЬЦО PART№ 2CA16-110-6590, 18</t>
  </si>
  <si>
    <t>О-КОЛЬЦО PART№ 2CA16-110-6600, 06</t>
  </si>
  <si>
    <t>О-КОЛЬЦО PART№ 2CA16-110-6610, 18</t>
  </si>
  <si>
    <t>О-КОЛЬЦО PART№ 2CA16-110-6620, 06</t>
  </si>
  <si>
    <t>О-КОЛЬЦО PART№2CA16-110-6630, 20</t>
  </si>
  <si>
    <t>О-КОЛЬЦО PART№2CA16-110-6640, 07</t>
  </si>
  <si>
    <t>О-КОЛЬЦО PART№2CA16-110-6640, 08</t>
  </si>
  <si>
    <t>ПРОКЛАДКА K4C1481230300-03</t>
  </si>
  <si>
    <t>ВКЛАДЫШ PART№ K3C1671620040</t>
  </si>
  <si>
    <t>ПРОКЛАДКА W=490, H=360, T=3</t>
  </si>
  <si>
    <t>ПРОКЛАДКА W=980, H=410, T=3</t>
  </si>
  <si>
    <t>ПРОКЛАДКА W=980, H=430, T=3</t>
  </si>
  <si>
    <t>ПРОКЛАДКА W=1050, H=450, T=3</t>
  </si>
  <si>
    <t>ПРОКЛАДКА W=560, H=370, T=3</t>
  </si>
  <si>
    <t>Механическое уплотнени вала К2С1551530160 (1С-155-150-0100, 6)</t>
  </si>
  <si>
    <t>Прокладка К4С1551220030-02 (1С-155-150-0100, 2)</t>
  </si>
  <si>
    <t>Фильтр  (DWG № 19-33686)</t>
  </si>
  <si>
    <t>Фильтр  (DWG № 19-33685)</t>
  </si>
  <si>
    <t>в течении 119 календарных дней с даты заключения договора</t>
  </si>
  <si>
    <t>155-1 Т</t>
  </si>
  <si>
    <t>166-1 Т</t>
  </si>
  <si>
    <t>282219.300.000064</t>
  </si>
  <si>
    <t>Барабан</t>
  </si>
  <si>
    <t>ПРИВОДНОЙ БАРАБАН 57009460</t>
  </si>
  <si>
    <t>ФЛАНЦЕВЫЙ ПОДШИПНИК 21100701</t>
  </si>
  <si>
    <t>289261.500.000070</t>
  </si>
  <si>
    <t>Гидрораспределитель</t>
  </si>
  <si>
    <t>Рычаг управления гидрораспределителя 
ATOS DK-1113/A/BT</t>
  </si>
  <si>
    <t>Фосфит 168-вторичный антиоксидант</t>
  </si>
  <si>
    <t>Антиоксидант 1010</t>
  </si>
  <si>
    <t>271222.900.000024</t>
  </si>
  <si>
    <t>259411.800.000094</t>
  </si>
  <si>
    <t>Выключатель</t>
  </si>
  <si>
    <t>концевой, для ангиографа</t>
  </si>
  <si>
    <t>Гайка шестигранная</t>
  </si>
  <si>
    <t>стальная, диаметр 18 мм</t>
  </si>
  <si>
    <t>БЕСКОН.КОНЦЕВОЙ ВЫКЛЮЧАТЕЛЬ ГИДР.КЛАПАНА (ZJDE065327)</t>
  </si>
  <si>
    <t>ГАЙКА ШЕСТИГРАННАЯ M18X1 (ZJDE069864)</t>
  </si>
  <si>
    <t>05.2026</t>
  </si>
  <si>
    <t>519 Т</t>
  </si>
  <si>
    <t>520 Т</t>
  </si>
  <si>
    <t>521 Т</t>
  </si>
  <si>
    <t>522 Т</t>
  </si>
  <si>
    <t>282219.300.000168</t>
  </si>
  <si>
    <t>282219.300.000171</t>
  </si>
  <si>
    <t>282219.300.000174</t>
  </si>
  <si>
    <t>282219.300.000175</t>
  </si>
  <si>
    <t>282219.300.000176</t>
  </si>
  <si>
    <t>Пульт управления</t>
  </si>
  <si>
    <t>кран балкой</t>
  </si>
  <si>
    <t>для ленточного конвейера, верхний Ф</t>
  </si>
  <si>
    <t>для ленточного конвейера, верхний Ал</t>
  </si>
  <si>
    <t>для ленточного конвейера, нижний Н</t>
  </si>
  <si>
    <t>для ленточного конвейера, нижний НФ</t>
  </si>
  <si>
    <t>ПОДВЕСНОЙ ПУЛЬТ TA12M300001</t>
  </si>
  <si>
    <t>ПОДВЕСНОЙ ПУЛЬТ TA12M300005</t>
  </si>
  <si>
    <t>ПОДВЕСНОЙ ПУЛЬТ TA08M300011</t>
  </si>
  <si>
    <t>PL12K-A1</t>
  </si>
  <si>
    <t>Danfoss 04220872D</t>
  </si>
  <si>
    <t>367-1 Т</t>
  </si>
  <si>
    <t>259929.190.000059</t>
  </si>
  <si>
    <t>222129.900.000005</t>
  </si>
  <si>
    <t>259312.300.000009</t>
  </si>
  <si>
    <t>523 Т</t>
  </si>
  <si>
    <t>524 Т</t>
  </si>
  <si>
    <t>525 Т</t>
  </si>
  <si>
    <t>526 Т</t>
  </si>
  <si>
    <t>527 Т</t>
  </si>
  <si>
    <t>528 Т</t>
  </si>
  <si>
    <t>529 Т</t>
  </si>
  <si>
    <t>530 Т</t>
  </si>
  <si>
    <t>531 Т</t>
  </si>
  <si>
    <t>532 Т</t>
  </si>
  <si>
    <t>533 Т</t>
  </si>
  <si>
    <t>534 Т</t>
  </si>
  <si>
    <t>535 Т</t>
  </si>
  <si>
    <t>536 Т</t>
  </si>
  <si>
    <t>537 Т</t>
  </si>
  <si>
    <t>538 Т</t>
  </si>
  <si>
    <t>539 Т</t>
  </si>
  <si>
    <t>540 Т</t>
  </si>
  <si>
    <t>541 Т</t>
  </si>
  <si>
    <t>542 Т</t>
  </si>
  <si>
    <t>543 Т</t>
  </si>
  <si>
    <t>544 Т</t>
  </si>
  <si>
    <t>545 Т</t>
  </si>
  <si>
    <t>546 Т</t>
  </si>
  <si>
    <t>547 Т</t>
  </si>
  <si>
    <t>соединительный</t>
  </si>
  <si>
    <t>для пульверизатора, краски, резиновый</t>
  </si>
  <si>
    <t>Трос предохранительный</t>
  </si>
  <si>
    <t>стальной</t>
  </si>
  <si>
    <t>ВИНТ ПАРТ№ V151937.B01</t>
  </si>
  <si>
    <t>ВИНТ ПАРТ№ V152249.B01</t>
  </si>
  <si>
    <t>ВИНТ ПАРТ№ V152579.B01</t>
  </si>
  <si>
    <t>ВИНТ ПАРТ№ V152612.B01</t>
  </si>
  <si>
    <t>ВИНТ ПАРТ№ V152921.B01</t>
  </si>
  <si>
    <t>ВИНТ ПАРТ№ V152941.B01</t>
  </si>
  <si>
    <t>ВИНТ ПАРТ№ V152980.B01</t>
  </si>
  <si>
    <t>ЗАЖИМ ПАРТ№ 4374412</t>
  </si>
  <si>
    <t>ЗАЖИМ ПАРТ№ V168297.B01</t>
  </si>
  <si>
    <t>ЗАЖИМ ПАРТ№ Z950430.08</t>
  </si>
  <si>
    <t>КАРТРИДЖ ФИЛЬТРА ПАРТ№V748667.B28</t>
  </si>
  <si>
    <t>КОЛЬЦО ПАРТ№ V163489.B01</t>
  </si>
  <si>
    <t>КОЛЬЦО ПАРТ№ V748667.B30</t>
  </si>
  <si>
    <t>КОЛЬЦО ПАРТ№ V748667.B31</t>
  </si>
  <si>
    <t>КОЛЬЦО ПАРТ№ V748667.B32</t>
  </si>
  <si>
    <t>ПРОКЛАДКА ПАРТ№V748667.B33</t>
  </si>
  <si>
    <t>ПРОКЛАДКА ПАРТ№V748667.B34</t>
  </si>
  <si>
    <t>СОЕДИНЕНИЕ ПАРТ№ 2490422</t>
  </si>
  <si>
    <t>СОЕДИНЕНИЕ ПАРТ№ 2490424</t>
  </si>
  <si>
    <t>СОЕДИНЕНИЕ ПАРТ№ 2490425</t>
  </si>
  <si>
    <t>СОЕДИНЕНИЕ ПАРТ№ V079134.B01</t>
  </si>
  <si>
    <t>УПЛОТНЕНИЕ ПАРТ№ V041255.B01</t>
  </si>
  <si>
    <t>УПЛОТНЕНИЕ ПРОФИЛЯ ПАРТ№2422042</t>
  </si>
  <si>
    <t>СПИРАЛЬНЫЙ ШЛАНГ MASTERFLEX DN350</t>
  </si>
  <si>
    <t>ТРОС DURAPLUS 8-8*26-2160</t>
  </si>
  <si>
    <t>Срок осуществления закупки</t>
  </si>
  <si>
    <t>5-3 Т</t>
  </si>
  <si>
    <t>548 Т</t>
  </si>
  <si>
    <t>549 Т</t>
  </si>
  <si>
    <t>550 Т</t>
  </si>
  <si>
    <t>551 Т</t>
  </si>
  <si>
    <t>289261.500.000124</t>
  </si>
  <si>
    <t>Переключатель</t>
  </si>
  <si>
    <t>для коробки передач специальной и специализированной грузоподъемной техники</t>
  </si>
  <si>
    <t>LimiteX AP Крестообразный  концевой выключатель.</t>
  </si>
  <si>
    <t xml:space="preserve"> XCKMR54D1 Крестообразный  концевой выключатель.</t>
  </si>
  <si>
    <t>EX-T1R 235- 11ZUE-3D позиционный концевой выключатель</t>
  </si>
  <si>
    <t xml:space="preserve"> LX3-11H  концевой выключатель</t>
  </si>
  <si>
    <t>в течении 100 календарных дней с даты заключения договора</t>
  </si>
  <si>
    <t>06.2026</t>
  </si>
  <si>
    <t>552 Т</t>
  </si>
  <si>
    <t>553 Т</t>
  </si>
  <si>
    <t>554 Т</t>
  </si>
  <si>
    <t>555 Т</t>
  </si>
  <si>
    <t>556 Т</t>
  </si>
  <si>
    <t xml:space="preserve">	281332.000.000361</t>
  </si>
  <si>
    <t>242013.900.001551</t>
  </si>
  <si>
    <t>Пневмоклапан редукционный</t>
  </si>
  <si>
    <t>на сжатом воздухе</t>
  </si>
  <si>
    <t>Рукав гибкий</t>
  </si>
  <si>
    <t>металлический, герметичный, диаметр 21-30 мм</t>
  </si>
  <si>
    <t>Stainless steel pressure reducing valve 3/4"-CO-1240-31001-F2A-E PID 3102, 4102, 4202</t>
  </si>
  <si>
    <t>Stainless steel pressure reducing valve 1/2-C0-1240-33 004-S82A-N PID 3301, 4301</t>
  </si>
  <si>
    <t>Stainless steel pressure reducing valve 3/4"-C0-1230-60 001-S82A-N3/4"-C0-1235-61001-S82A-N 1200-6001, 6101</t>
  </si>
  <si>
    <t>Stainless steel pressure reducing valve 1"-C0-1235-65001-S82A-N 1200-6501</t>
  </si>
  <si>
    <t>Stainless steel high-pressure hose</t>
  </si>
  <si>
    <t>в течении 120 календарных дней с даты заключения договора</t>
  </si>
  <si>
    <t>557 Т</t>
  </si>
  <si>
    <t>558 Т</t>
  </si>
  <si>
    <t>559 Т</t>
  </si>
  <si>
    <t>560 Т</t>
  </si>
  <si>
    <t>ВЕРХНИЙ ПОДШИПНИК РОТОРА 12-PK-36001</t>
  </si>
  <si>
    <t>НИЖНИЙ ПОДШИПНИК РОТОРА 12-PK-36001</t>
  </si>
  <si>
    <t>ВЕРХНИЙ ПОДШИПНИК РОТОРА 12-PK-46001</t>
  </si>
  <si>
    <t>НИЖНИЙ ПОДШИПНИК РОТОРА 12-PK-46001-D</t>
  </si>
  <si>
    <t>в течении 28 календарных дней с даты заключения договора</t>
  </si>
  <si>
    <t>561 Т</t>
  </si>
  <si>
    <t>562 Т</t>
  </si>
  <si>
    <t>563 Т</t>
  </si>
  <si>
    <t>281131.000.000047</t>
  </si>
  <si>
    <t>282325.000.000022</t>
  </si>
  <si>
    <t>для паровой турбины</t>
  </si>
  <si>
    <t>Сопло</t>
  </si>
  <si>
    <t>комбинированное, для конвертовального оборудования</t>
  </si>
  <si>
    <t>РОТОР ПАРТ№ V040301.B02</t>
  </si>
  <si>
    <t>РОТОР ПАРТ№V037525.B02</t>
  </si>
  <si>
    <t>СОПЛО ПАРТ№ F010832.01</t>
  </si>
  <si>
    <t>в течении 105 календарных дней с даты заключения договора</t>
  </si>
  <si>
    <t>564 Т</t>
  </si>
  <si>
    <t>565 Т</t>
  </si>
  <si>
    <t>КОМПЛЕКТ ЗИП ВЕСОВ C2 24269655</t>
  </si>
  <si>
    <t>КОМПЛЕКТ ЗИП ВЕСОВ C2 24269658</t>
  </si>
  <si>
    <t>в течении 180 календарных дней с даты заключения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</si>
</sst>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" fontId="9" fillId="4" borderId="1" xfId="0" applyNumberFormat="1" applyFont="1" applyFill="1" applyBorder="1" applyAlignment="1">
      <alignment vertical="center" wrapText="1"/>
    </xf>
    <xf numFmtId="165" fontId="9" fillId="4" borderId="1" xfId="1" applyNumberFormat="1" applyFont="1" applyFill="1" applyBorder="1" applyAlignment="1">
      <alignment vertical="center" wrapText="1"/>
    </xf>
    <xf numFmtId="43" fontId="9" fillId="4" borderId="1" xfId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1" fontId="9" fillId="4" borderId="1" xfId="0" applyNumberFormat="1" applyFont="1" applyFill="1" applyBorder="1" applyAlignment="1">
      <alignment horizontal="left" vertical="center" wrapText="1"/>
    </xf>
    <xf numFmtId="165" fontId="9" fillId="4" borderId="1" xfId="1" applyNumberFormat="1" applyFont="1" applyFill="1" applyBorder="1" applyAlignment="1">
      <alignment horizontal="left" vertical="center" wrapText="1"/>
    </xf>
    <xf numFmtId="43" fontId="9" fillId="4" borderId="1" xfId="1" applyFont="1" applyFill="1" applyBorder="1" applyAlignment="1">
      <alignment horizontal="left" vertical="center" wrapText="1"/>
    </xf>
    <xf numFmtId="43" fontId="9" fillId="5" borderId="1" xfId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/>
    </xf>
    <xf numFmtId="43" fontId="9" fillId="4" borderId="1" xfId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43" fontId="12" fillId="4" borderId="1" xfId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1" fontId="9" fillId="6" borderId="1" xfId="0" applyNumberFormat="1" applyFont="1" applyFill="1" applyBorder="1" applyAlignment="1">
      <alignment horizontal="left" vertical="center" wrapText="1"/>
    </xf>
    <xf numFmtId="43" fontId="11" fillId="2" borderId="1" xfId="1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left" vertical="center" wrapText="1"/>
    </xf>
    <xf numFmtId="43" fontId="11" fillId="6" borderId="1" xfId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4" fontId="3" fillId="2" borderId="1" xfId="1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43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0" fillId="7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0" xfId="1" applyFont="1"/>
    <xf numFmtId="49" fontId="3" fillId="2" borderId="1" xfId="0" applyNumberFormat="1" applyFont="1" applyFill="1" applyBorder="1" applyAlignment="1">
      <alignment horizontal="left" vertical="center"/>
    </xf>
    <xf numFmtId="49" fontId="9" fillId="8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1" fontId="9" fillId="8" borderId="1" xfId="0" applyNumberFormat="1" applyFont="1" applyFill="1" applyBorder="1" applyAlignment="1">
      <alignment horizontal="left" vertical="center" wrapText="1"/>
    </xf>
    <xf numFmtId="165" fontId="9" fillId="8" borderId="1" xfId="1" applyNumberFormat="1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43" fontId="3" fillId="2" borderId="0" xfId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43" fontId="13" fillId="2" borderId="1" xfId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9" fillId="8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43" fontId="3" fillId="2" borderId="1" xfId="1" applyFont="1" applyFill="1" applyBorder="1" applyAlignment="1">
      <alignment horizontal="right" vertical="center" wrapText="1"/>
    </xf>
    <xf numFmtId="43" fontId="13" fillId="2" borderId="1" xfId="1" applyFont="1" applyFill="1" applyBorder="1" applyAlignment="1">
      <alignment horizontal="right" vertical="center"/>
    </xf>
    <xf numFmtId="43" fontId="13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horizontal="right" vertical="center" wrapText="1"/>
    </xf>
    <xf numFmtId="43" fontId="9" fillId="8" borderId="1" xfId="1" applyFont="1" applyFill="1" applyBorder="1" applyAlignment="1">
      <alignment horizontal="right" vertical="center" wrapText="1"/>
    </xf>
    <xf numFmtId="43" fontId="9" fillId="6" borderId="1" xfId="1" applyFont="1" applyFill="1" applyBorder="1" applyAlignment="1">
      <alignment horizontal="right" vertical="center" wrapText="1"/>
    </xf>
    <xf numFmtId="43" fontId="3" fillId="6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 wrapText="1"/>
    </xf>
    <xf numFmtId="49" fontId="9" fillId="4" borderId="1" xfId="0" applyNumberFormat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/>
    </xf>
  </cellXfs>
  <cellStyles count="5">
    <cellStyle name="Обычный" xfId="0" builtinId="0"/>
    <cellStyle name="Обычный 2" xfId="3" xr:uid="{3C29BF8A-A46D-4DDE-A0EA-DC64BEAC88E1}"/>
    <cellStyle name="Обычный 2 2" xfId="2" xr:uid="{CC7F5317-07F2-494A-A548-4EF621FE22FB}"/>
    <cellStyle name="Финансовый" xfId="1" builtinId="3"/>
    <cellStyle name="Финансовый 2" xfId="4" xr:uid="{D5C14216-3875-4CB2-90A5-32F46F1D13A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nadezhda.assanova/Downloads/u7jgu94dpi01a8xsjn3qkc3oifa3lhbu.xlsm" TargetMode="External"/><Relationship Id="rId2" Type="http://schemas.openxmlformats.org/officeDocument/2006/relationships/externalLinkPath" Target="file:///C:\Users\nadezhda.assanova\Downloads\u7jgu94dpi01a8xsjn3qkc3oifa3lhbu.xlsm" TargetMode="External"/><Relationship Id="rId1" Type="http://schemas.openxmlformats.org/officeDocument/2006/relationships/externalLinkPath" Target="/Users/nadezhda.assanova/Downloads/u7jgu94dpi01a8xsjn3qkc3oifa3lh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Перечень особого порядка р.я."/>
      <sheetName val="Типы действий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 refreshError="1"/>
      <sheetData sheetId="1" refreshError="1"/>
      <sheetData sheetId="2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604"/>
  <sheetViews>
    <sheetView tabSelected="1" view="pageBreakPreview" topLeftCell="F1" zoomScale="115" zoomScaleNormal="110" zoomScaleSheetLayoutView="115" workbookViewId="0">
      <pane ySplit="10" topLeftCell="A586" activePane="bottomLeft" state="frozen"/>
      <selection pane="bottomLeft" activeCell="M598" sqref="M598"/>
    </sheetView>
  </sheetViews>
  <sheetFormatPr defaultColWidth="11.42578125" defaultRowHeight="18" customHeight="1" x14ac:dyDescent="0.25"/>
  <cols>
    <col min="1" max="1" width="10" style="37" customWidth="1"/>
    <col min="2" max="3" width="11.5703125" style="37" bestFit="1" customWidth="1"/>
    <col min="4" max="4" width="11.85546875" style="37" customWidth="1"/>
    <col min="5" max="5" width="11.5703125" style="37" customWidth="1"/>
    <col min="6" max="6" width="16.5703125" style="37" customWidth="1"/>
    <col min="7" max="7" width="16" style="37" customWidth="1"/>
    <col min="8" max="8" width="25.140625" style="37" customWidth="1"/>
    <col min="9" max="9" width="37.42578125" style="37" customWidth="1"/>
    <col min="10" max="10" width="11.28515625" style="37" customWidth="1"/>
    <col min="11" max="11" width="12.7109375" style="37" customWidth="1"/>
    <col min="12" max="12" width="15.85546875" style="37" customWidth="1"/>
    <col min="13" max="13" width="19.140625" style="37" customWidth="1"/>
    <col min="14" max="14" width="19.42578125" style="37" customWidth="1"/>
    <col min="15" max="15" width="11.7109375" style="37" customWidth="1"/>
    <col min="16" max="16" width="11.5703125" style="37" customWidth="1"/>
    <col min="17" max="17" width="25.85546875" style="37" customWidth="1"/>
    <col min="18" max="18" width="11.5703125" style="45" customWidth="1"/>
    <col min="19" max="19" width="11.42578125" style="37" customWidth="1"/>
    <col min="20" max="16384" width="11.42578125" style="37"/>
  </cols>
  <sheetData>
    <row r="2" spans="1:18" ht="16.5" customHeight="1" x14ac:dyDescent="0.25"/>
    <row r="3" spans="1:18" ht="6.75" hidden="1" customHeight="1" x14ac:dyDescent="0.25"/>
    <row r="4" spans="1:18" ht="0.75" hidden="1" customHeight="1" x14ac:dyDescent="0.25"/>
    <row r="5" spans="1:18" ht="18" customHeight="1" x14ac:dyDescent="0.25">
      <c r="A5" s="84" t="s">
        <v>923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0.5" customHeight="1" x14ac:dyDescent="0.25"/>
    <row r="7" spans="1:18" ht="18" hidden="1" customHeight="1" x14ac:dyDescent="0.25"/>
    <row r="9" spans="1:18" ht="18" customHeight="1" x14ac:dyDescent="0.25">
      <c r="A9" s="80" t="s">
        <v>0</v>
      </c>
      <c r="B9" s="80" t="s">
        <v>1</v>
      </c>
      <c r="C9" s="80" t="s">
        <v>2</v>
      </c>
      <c r="D9" s="80" t="s">
        <v>3</v>
      </c>
      <c r="E9" s="80" t="s">
        <v>920</v>
      </c>
      <c r="F9" s="80" t="s">
        <v>4</v>
      </c>
      <c r="G9" s="80" t="s">
        <v>5</v>
      </c>
      <c r="H9" s="80" t="s">
        <v>6</v>
      </c>
      <c r="I9" s="82" t="s">
        <v>7</v>
      </c>
      <c r="J9" s="80" t="s">
        <v>8</v>
      </c>
      <c r="K9" s="80" t="s">
        <v>9</v>
      </c>
      <c r="L9" s="80" t="s">
        <v>10</v>
      </c>
      <c r="M9" s="80" t="s">
        <v>11</v>
      </c>
      <c r="N9" s="80" t="s">
        <v>12</v>
      </c>
      <c r="O9" s="80" t="s">
        <v>13</v>
      </c>
      <c r="P9" s="80" t="s">
        <v>26</v>
      </c>
      <c r="Q9" s="80" t="s">
        <v>27</v>
      </c>
      <c r="R9" s="81" t="s">
        <v>1565</v>
      </c>
    </row>
    <row r="10" spans="1:18" s="73" customFormat="1" ht="31.5" customHeight="1" x14ac:dyDescent="0.25">
      <c r="A10" s="80" t="s">
        <v>21</v>
      </c>
      <c r="B10" s="80" t="s">
        <v>21</v>
      </c>
      <c r="C10" s="80" t="s">
        <v>21</v>
      </c>
      <c r="D10" s="80" t="s">
        <v>21</v>
      </c>
      <c r="E10" s="80" t="s">
        <v>21</v>
      </c>
      <c r="F10" s="80" t="s">
        <v>21</v>
      </c>
      <c r="G10" s="80" t="s">
        <v>21</v>
      </c>
      <c r="H10" s="80" t="s">
        <v>21</v>
      </c>
      <c r="I10" s="83"/>
      <c r="J10" s="80" t="s">
        <v>21</v>
      </c>
      <c r="K10" s="80" t="s">
        <v>21</v>
      </c>
      <c r="L10" s="80" t="s">
        <v>21</v>
      </c>
      <c r="M10" s="80" t="s">
        <v>21</v>
      </c>
      <c r="N10" s="80" t="s">
        <v>21</v>
      </c>
      <c r="O10" s="80" t="s">
        <v>21</v>
      </c>
      <c r="P10" s="80" t="s">
        <v>21</v>
      </c>
      <c r="Q10" s="80" t="s">
        <v>21</v>
      </c>
      <c r="R10" s="81" t="s">
        <v>21</v>
      </c>
    </row>
    <row r="11" spans="1:18" s="73" customFormat="1" ht="16.5" customHeight="1" x14ac:dyDescent="0.25">
      <c r="A11" s="74">
        <v>1</v>
      </c>
      <c r="B11" s="74">
        <v>2</v>
      </c>
      <c r="C11" s="74">
        <v>3</v>
      </c>
      <c r="D11" s="74">
        <v>4</v>
      </c>
      <c r="E11" s="74">
        <v>5</v>
      </c>
      <c r="F11" s="74">
        <v>6</v>
      </c>
      <c r="G11" s="74">
        <v>7</v>
      </c>
      <c r="H11" s="74">
        <v>8</v>
      </c>
      <c r="I11" s="74">
        <v>9</v>
      </c>
      <c r="J11" s="74">
        <v>10</v>
      </c>
      <c r="K11" s="74">
        <v>11</v>
      </c>
      <c r="L11" s="74">
        <v>12</v>
      </c>
      <c r="M11" s="74">
        <v>13</v>
      </c>
      <c r="N11" s="74">
        <v>14</v>
      </c>
      <c r="O11" s="74">
        <v>15</v>
      </c>
      <c r="P11" s="74"/>
      <c r="Q11" s="74">
        <v>16</v>
      </c>
      <c r="R11" s="74">
        <v>17</v>
      </c>
    </row>
    <row r="12" spans="1:18" ht="33" customHeight="1" x14ac:dyDescent="0.25">
      <c r="A12" s="14" t="s">
        <v>47</v>
      </c>
      <c r="B12" s="63" t="s">
        <v>48</v>
      </c>
      <c r="C12" s="13" t="s">
        <v>603</v>
      </c>
      <c r="D12" s="14" t="s">
        <v>41</v>
      </c>
      <c r="E12" s="14" t="s">
        <v>49</v>
      </c>
      <c r="F12" s="14" t="s">
        <v>559</v>
      </c>
      <c r="G12" s="14" t="s">
        <v>560</v>
      </c>
      <c r="H12" s="14" t="s">
        <v>561</v>
      </c>
      <c r="I12" s="14" t="s">
        <v>562</v>
      </c>
      <c r="J12" s="13" t="s">
        <v>563</v>
      </c>
      <c r="K12" s="91">
        <v>208321200</v>
      </c>
      <c r="L12" s="92">
        <v>45.64</v>
      </c>
      <c r="M12" s="91">
        <f>K12*L12</f>
        <v>9507779568</v>
      </c>
      <c r="N12" s="93">
        <f>M12*1.16</f>
        <v>11029024298.879999</v>
      </c>
      <c r="O12" s="14">
        <v>100</v>
      </c>
      <c r="P12" s="46" t="s">
        <v>57</v>
      </c>
      <c r="Q12" s="46" t="s">
        <v>66</v>
      </c>
      <c r="R12" s="63" t="s">
        <v>68</v>
      </c>
    </row>
    <row r="13" spans="1:18" ht="18" customHeight="1" x14ac:dyDescent="0.25">
      <c r="A13" s="14" t="s">
        <v>47</v>
      </c>
      <c r="B13" s="63" t="s">
        <v>48</v>
      </c>
      <c r="C13" s="13" t="s">
        <v>604</v>
      </c>
      <c r="D13" s="13" t="s">
        <v>40</v>
      </c>
      <c r="E13" s="14" t="s">
        <v>49</v>
      </c>
      <c r="F13" s="14" t="s">
        <v>28</v>
      </c>
      <c r="G13" s="14" t="s">
        <v>29</v>
      </c>
      <c r="H13" s="14" t="s">
        <v>30</v>
      </c>
      <c r="I13" s="13" t="s">
        <v>29</v>
      </c>
      <c r="J13" s="13" t="s">
        <v>46</v>
      </c>
      <c r="K13" s="91">
        <v>250682701.00752747</v>
      </c>
      <c r="L13" s="91">
        <v>13.591272676328542</v>
      </c>
      <c r="M13" s="91">
        <f>K13*L13</f>
        <v>3407096944.6318455</v>
      </c>
      <c r="N13" s="93">
        <f>M13*1.16</f>
        <v>3952232455.7729406</v>
      </c>
      <c r="O13" s="7">
        <v>100</v>
      </c>
      <c r="P13" s="46" t="s">
        <v>57</v>
      </c>
      <c r="Q13" s="46" t="s">
        <v>66</v>
      </c>
      <c r="R13" s="63" t="s">
        <v>68</v>
      </c>
    </row>
    <row r="14" spans="1:18" ht="18" customHeight="1" x14ac:dyDescent="0.25">
      <c r="A14" s="14" t="s">
        <v>47</v>
      </c>
      <c r="B14" s="63" t="s">
        <v>48</v>
      </c>
      <c r="C14" s="13" t="s">
        <v>606</v>
      </c>
      <c r="D14" s="14" t="s">
        <v>40</v>
      </c>
      <c r="E14" s="14" t="s">
        <v>49</v>
      </c>
      <c r="F14" s="14" t="s">
        <v>28</v>
      </c>
      <c r="G14" s="14" t="s">
        <v>29</v>
      </c>
      <c r="H14" s="14" t="s">
        <v>30</v>
      </c>
      <c r="I14" s="14" t="s">
        <v>29</v>
      </c>
      <c r="J14" s="14" t="s">
        <v>46</v>
      </c>
      <c r="K14" s="91">
        <v>10445112.541980311</v>
      </c>
      <c r="L14" s="91">
        <v>51.750544231884973</v>
      </c>
      <c r="M14" s="91">
        <f>K14*L14</f>
        <v>540540258.61076856</v>
      </c>
      <c r="N14" s="93">
        <f>M14*1.16</f>
        <v>627026699.98849154</v>
      </c>
      <c r="O14" s="7">
        <v>100</v>
      </c>
      <c r="P14" s="46" t="s">
        <v>57</v>
      </c>
      <c r="Q14" s="46" t="s">
        <v>66</v>
      </c>
      <c r="R14" s="63" t="s">
        <v>68</v>
      </c>
    </row>
    <row r="15" spans="1:18" ht="24" customHeight="1" x14ac:dyDescent="0.25">
      <c r="A15" s="14" t="s">
        <v>47</v>
      </c>
      <c r="B15" s="63" t="s">
        <v>48</v>
      </c>
      <c r="C15" s="13" t="s">
        <v>959</v>
      </c>
      <c r="D15" s="14" t="s">
        <v>74</v>
      </c>
      <c r="E15" s="14" t="s">
        <v>49</v>
      </c>
      <c r="F15" s="14" t="s">
        <v>69</v>
      </c>
      <c r="G15" s="14" t="s">
        <v>70</v>
      </c>
      <c r="H15" s="14" t="s">
        <v>71</v>
      </c>
      <c r="I15" s="14" t="s">
        <v>72</v>
      </c>
      <c r="J15" s="14" t="s">
        <v>73</v>
      </c>
      <c r="K15" s="93">
        <f>3000+3000+3000</f>
        <v>9000</v>
      </c>
      <c r="L15" s="93">
        <f>M15/K15</f>
        <v>205489.6</v>
      </c>
      <c r="M15" s="93">
        <f>646165800+603304500+599936100</f>
        <v>1849406400</v>
      </c>
      <c r="N15" s="93">
        <f>M15*1.16</f>
        <v>2145311423.9999998</v>
      </c>
      <c r="O15" s="7">
        <v>0</v>
      </c>
      <c r="P15" s="46" t="s">
        <v>57</v>
      </c>
      <c r="Q15" s="46" t="s">
        <v>66</v>
      </c>
      <c r="R15" s="63" t="s">
        <v>68</v>
      </c>
    </row>
    <row r="16" spans="1:18" s="73" customFormat="1" ht="18" customHeight="1" x14ac:dyDescent="0.25">
      <c r="A16" s="74" t="s">
        <v>47</v>
      </c>
      <c r="B16" s="75" t="s">
        <v>48</v>
      </c>
      <c r="C16" s="76" t="s">
        <v>1566</v>
      </c>
      <c r="D16" s="74" t="s">
        <v>74</v>
      </c>
      <c r="E16" s="74" t="s">
        <v>49</v>
      </c>
      <c r="F16" s="74" t="s">
        <v>69</v>
      </c>
      <c r="G16" s="74" t="s">
        <v>70</v>
      </c>
      <c r="H16" s="74" t="s">
        <v>71</v>
      </c>
      <c r="I16" s="74" t="s">
        <v>72</v>
      </c>
      <c r="J16" s="74" t="s">
        <v>73</v>
      </c>
      <c r="K16" s="77">
        <f>4500+1000+1000+1000+2300+1000+500+1500+1500+500+1000</f>
        <v>15800</v>
      </c>
      <c r="L16" s="77">
        <f>M16/K16</f>
        <v>183491.91139240508</v>
      </c>
      <c r="M16" s="77">
        <f>801900000+141397000+143822000+149401000+437000000+155993000+117500000+333005100+333005100+116500000+169649000</f>
        <v>2899172200</v>
      </c>
      <c r="N16" s="77">
        <f>M16*1.16</f>
        <v>3363039752</v>
      </c>
      <c r="O16" s="78">
        <v>0</v>
      </c>
      <c r="P16" s="79" t="s">
        <v>57</v>
      </c>
      <c r="Q16" s="79" t="s">
        <v>66</v>
      </c>
      <c r="R16" s="75" t="s">
        <v>68</v>
      </c>
    </row>
    <row r="17" spans="1:18" ht="18" customHeight="1" x14ac:dyDescent="0.25">
      <c r="A17" s="14" t="s">
        <v>47</v>
      </c>
      <c r="B17" s="63" t="s">
        <v>48</v>
      </c>
      <c r="C17" s="13" t="s">
        <v>605</v>
      </c>
      <c r="D17" s="14" t="s">
        <v>74</v>
      </c>
      <c r="E17" s="14" t="s">
        <v>49</v>
      </c>
      <c r="F17" s="7" t="s">
        <v>80</v>
      </c>
      <c r="G17" s="7" t="s">
        <v>101</v>
      </c>
      <c r="H17" s="7" t="s">
        <v>102</v>
      </c>
      <c r="I17" s="7" t="s">
        <v>135</v>
      </c>
      <c r="J17" s="7" t="s">
        <v>229</v>
      </c>
      <c r="K17" s="69">
        <v>5</v>
      </c>
      <c r="L17" s="69">
        <v>1350.2309164200699</v>
      </c>
      <c r="M17" s="91">
        <f>K17*L17</f>
        <v>6751.1545821003492</v>
      </c>
      <c r="N17" s="93">
        <f t="shared" ref="N17:N76" si="0">M17*1.16</f>
        <v>7831.3393152364042</v>
      </c>
      <c r="O17" s="7">
        <v>0</v>
      </c>
      <c r="P17" s="46" t="s">
        <v>57</v>
      </c>
      <c r="Q17" s="14" t="s">
        <v>599</v>
      </c>
      <c r="R17" s="63" t="s">
        <v>68</v>
      </c>
    </row>
    <row r="18" spans="1:18" ht="18" customHeight="1" x14ac:dyDescent="0.25">
      <c r="A18" s="14" t="s">
        <v>47</v>
      </c>
      <c r="B18" s="63" t="s">
        <v>48</v>
      </c>
      <c r="C18" s="13" t="s">
        <v>607</v>
      </c>
      <c r="D18" s="14" t="s">
        <v>74</v>
      </c>
      <c r="E18" s="14" t="s">
        <v>49</v>
      </c>
      <c r="F18" s="7" t="s">
        <v>81</v>
      </c>
      <c r="G18" s="7" t="s">
        <v>103</v>
      </c>
      <c r="H18" s="7" t="s">
        <v>104</v>
      </c>
      <c r="I18" s="7" t="s">
        <v>136</v>
      </c>
      <c r="J18" s="7" t="s">
        <v>229</v>
      </c>
      <c r="K18" s="69">
        <v>30</v>
      </c>
      <c r="L18" s="69">
        <v>268695.95236759388</v>
      </c>
      <c r="M18" s="91">
        <f t="shared" ref="M18:M81" si="1">K18*L18</f>
        <v>8060878.5710278163</v>
      </c>
      <c r="N18" s="93">
        <f t="shared" si="0"/>
        <v>9350619.1423922665</v>
      </c>
      <c r="O18" s="7">
        <v>0</v>
      </c>
      <c r="P18" s="46" t="s">
        <v>57</v>
      </c>
      <c r="Q18" s="14" t="s">
        <v>599</v>
      </c>
      <c r="R18" s="63" t="s">
        <v>68</v>
      </c>
    </row>
    <row r="19" spans="1:18" ht="18" customHeight="1" x14ac:dyDescent="0.25">
      <c r="A19" s="14" t="s">
        <v>47</v>
      </c>
      <c r="B19" s="63" t="s">
        <v>48</v>
      </c>
      <c r="C19" s="13" t="s">
        <v>608</v>
      </c>
      <c r="D19" s="14" t="s">
        <v>74</v>
      </c>
      <c r="E19" s="14" t="s">
        <v>49</v>
      </c>
      <c r="F19" s="7" t="s">
        <v>81</v>
      </c>
      <c r="G19" s="7" t="s">
        <v>103</v>
      </c>
      <c r="H19" s="7" t="s">
        <v>104</v>
      </c>
      <c r="I19" s="7" t="s">
        <v>137</v>
      </c>
      <c r="J19" s="7" t="s">
        <v>229</v>
      </c>
      <c r="K19" s="69">
        <v>8</v>
      </c>
      <c r="L19" s="69">
        <v>22953.925579141185</v>
      </c>
      <c r="M19" s="91">
        <f t="shared" si="1"/>
        <v>183631.40463312948</v>
      </c>
      <c r="N19" s="93">
        <f t="shared" si="0"/>
        <v>213012.42937443018</v>
      </c>
      <c r="O19" s="7">
        <v>0</v>
      </c>
      <c r="P19" s="46" t="s">
        <v>57</v>
      </c>
      <c r="Q19" s="14" t="s">
        <v>599</v>
      </c>
      <c r="R19" s="63" t="s">
        <v>68</v>
      </c>
    </row>
    <row r="20" spans="1:18" ht="18" customHeight="1" x14ac:dyDescent="0.25">
      <c r="A20" s="14" t="s">
        <v>47</v>
      </c>
      <c r="B20" s="63" t="s">
        <v>48</v>
      </c>
      <c r="C20" s="13" t="s">
        <v>609</v>
      </c>
      <c r="D20" s="14" t="s">
        <v>74</v>
      </c>
      <c r="E20" s="14" t="s">
        <v>49</v>
      </c>
      <c r="F20" s="7" t="s">
        <v>82</v>
      </c>
      <c r="G20" s="7" t="s">
        <v>105</v>
      </c>
      <c r="H20" s="7" t="s">
        <v>106</v>
      </c>
      <c r="I20" s="7" t="s">
        <v>138</v>
      </c>
      <c r="J20" s="7" t="s">
        <v>229</v>
      </c>
      <c r="K20" s="69">
        <v>1</v>
      </c>
      <c r="L20" s="69">
        <v>16202.770997040838</v>
      </c>
      <c r="M20" s="91">
        <f t="shared" si="1"/>
        <v>16202.770997040838</v>
      </c>
      <c r="N20" s="93">
        <f t="shared" si="0"/>
        <v>18795.214356567372</v>
      </c>
      <c r="O20" s="7">
        <v>0</v>
      </c>
      <c r="P20" s="46" t="s">
        <v>57</v>
      </c>
      <c r="Q20" s="14" t="s">
        <v>599</v>
      </c>
      <c r="R20" s="63" t="s">
        <v>68</v>
      </c>
    </row>
    <row r="21" spans="1:18" ht="18" customHeight="1" x14ac:dyDescent="0.25">
      <c r="A21" s="14" t="s">
        <v>47</v>
      </c>
      <c r="B21" s="63" t="s">
        <v>48</v>
      </c>
      <c r="C21" s="13" t="s">
        <v>610</v>
      </c>
      <c r="D21" s="14" t="s">
        <v>74</v>
      </c>
      <c r="E21" s="14" t="s">
        <v>49</v>
      </c>
      <c r="F21" s="7" t="s">
        <v>82</v>
      </c>
      <c r="G21" s="7" t="s">
        <v>105</v>
      </c>
      <c r="H21" s="7" t="s">
        <v>106</v>
      </c>
      <c r="I21" s="7" t="s">
        <v>139</v>
      </c>
      <c r="J21" s="7" t="s">
        <v>229</v>
      </c>
      <c r="K21" s="69">
        <v>6</v>
      </c>
      <c r="L21" s="69">
        <v>16202.770997040838</v>
      </c>
      <c r="M21" s="91">
        <f t="shared" si="1"/>
        <v>97216.625982245023</v>
      </c>
      <c r="N21" s="93">
        <f t="shared" si="0"/>
        <v>112771.28613940421</v>
      </c>
      <c r="O21" s="7">
        <v>0</v>
      </c>
      <c r="P21" s="46" t="s">
        <v>57</v>
      </c>
      <c r="Q21" s="14" t="s">
        <v>599</v>
      </c>
      <c r="R21" s="63" t="s">
        <v>68</v>
      </c>
    </row>
    <row r="22" spans="1:18" ht="18" customHeight="1" x14ac:dyDescent="0.25">
      <c r="A22" s="14" t="s">
        <v>47</v>
      </c>
      <c r="B22" s="63" t="s">
        <v>48</v>
      </c>
      <c r="C22" s="13" t="s">
        <v>611</v>
      </c>
      <c r="D22" s="14" t="s">
        <v>74</v>
      </c>
      <c r="E22" s="14" t="s">
        <v>49</v>
      </c>
      <c r="F22" s="7" t="s">
        <v>82</v>
      </c>
      <c r="G22" s="7" t="s">
        <v>105</v>
      </c>
      <c r="H22" s="7" t="s">
        <v>106</v>
      </c>
      <c r="I22" s="7" t="s">
        <v>140</v>
      </c>
      <c r="J22" s="7" t="s">
        <v>229</v>
      </c>
      <c r="K22" s="69">
        <v>13</v>
      </c>
      <c r="L22" s="69">
        <v>17553.00191346091</v>
      </c>
      <c r="M22" s="91">
        <f t="shared" si="1"/>
        <v>228189.02487499182</v>
      </c>
      <c r="N22" s="93">
        <f t="shared" si="0"/>
        <v>264699.26885499049</v>
      </c>
      <c r="O22" s="7">
        <v>0</v>
      </c>
      <c r="P22" s="46" t="s">
        <v>57</v>
      </c>
      <c r="Q22" s="14" t="s">
        <v>599</v>
      </c>
      <c r="R22" s="63" t="s">
        <v>68</v>
      </c>
    </row>
    <row r="23" spans="1:18" ht="18" customHeight="1" x14ac:dyDescent="0.25">
      <c r="A23" s="14" t="s">
        <v>47</v>
      </c>
      <c r="B23" s="63" t="s">
        <v>48</v>
      </c>
      <c r="C23" s="13" t="s">
        <v>612</v>
      </c>
      <c r="D23" s="14" t="s">
        <v>74</v>
      </c>
      <c r="E23" s="14" t="s">
        <v>49</v>
      </c>
      <c r="F23" s="7" t="s">
        <v>83</v>
      </c>
      <c r="G23" s="7" t="s">
        <v>107</v>
      </c>
      <c r="H23" s="7" t="s">
        <v>108</v>
      </c>
      <c r="I23" s="7" t="s">
        <v>141</v>
      </c>
      <c r="J23" s="7" t="s">
        <v>229</v>
      </c>
      <c r="K23" s="69">
        <v>2</v>
      </c>
      <c r="L23" s="69">
        <v>238315.75674814233</v>
      </c>
      <c r="M23" s="91">
        <f t="shared" si="1"/>
        <v>476631.51349628466</v>
      </c>
      <c r="N23" s="93">
        <f t="shared" si="0"/>
        <v>552892.55565569014</v>
      </c>
      <c r="O23" s="7">
        <v>0</v>
      </c>
      <c r="P23" s="46" t="s">
        <v>57</v>
      </c>
      <c r="Q23" s="14" t="s">
        <v>599</v>
      </c>
      <c r="R23" s="63" t="s">
        <v>68</v>
      </c>
    </row>
    <row r="24" spans="1:18" ht="18" customHeight="1" x14ac:dyDescent="0.25">
      <c r="A24" s="14" t="s">
        <v>47</v>
      </c>
      <c r="B24" s="63" t="s">
        <v>48</v>
      </c>
      <c r="C24" s="13" t="s">
        <v>613</v>
      </c>
      <c r="D24" s="14" t="s">
        <v>74</v>
      </c>
      <c r="E24" s="14" t="s">
        <v>49</v>
      </c>
      <c r="F24" s="7" t="s">
        <v>84</v>
      </c>
      <c r="G24" s="7" t="s">
        <v>109</v>
      </c>
      <c r="H24" s="7" t="s">
        <v>110</v>
      </c>
      <c r="I24" s="7" t="s">
        <v>142</v>
      </c>
      <c r="J24" s="7" t="s">
        <v>229</v>
      </c>
      <c r="K24" s="69">
        <v>38</v>
      </c>
      <c r="L24" s="69">
        <v>33080.657452291707</v>
      </c>
      <c r="M24" s="91">
        <f t="shared" si="1"/>
        <v>1257064.9831870848</v>
      </c>
      <c r="N24" s="93">
        <f t="shared" si="0"/>
        <v>1458195.3804970183</v>
      </c>
      <c r="O24" s="7">
        <v>0</v>
      </c>
      <c r="P24" s="46" t="s">
        <v>57</v>
      </c>
      <c r="Q24" s="14" t="s">
        <v>599</v>
      </c>
      <c r="R24" s="63" t="s">
        <v>68</v>
      </c>
    </row>
    <row r="25" spans="1:18" ht="18" customHeight="1" x14ac:dyDescent="0.25">
      <c r="A25" s="14" t="s">
        <v>47</v>
      </c>
      <c r="B25" s="63" t="s">
        <v>48</v>
      </c>
      <c r="C25" s="13" t="s">
        <v>614</v>
      </c>
      <c r="D25" s="14" t="s">
        <v>74</v>
      </c>
      <c r="E25" s="14" t="s">
        <v>49</v>
      </c>
      <c r="F25" s="7" t="s">
        <v>84</v>
      </c>
      <c r="G25" s="7" t="s">
        <v>109</v>
      </c>
      <c r="H25" s="7" t="s">
        <v>110</v>
      </c>
      <c r="I25" s="7" t="s">
        <v>143</v>
      </c>
      <c r="J25" s="7" t="s">
        <v>229</v>
      </c>
      <c r="K25" s="69">
        <v>4</v>
      </c>
      <c r="L25" s="69">
        <v>101942.43418971528</v>
      </c>
      <c r="M25" s="91">
        <f t="shared" si="1"/>
        <v>407769.73675886111</v>
      </c>
      <c r="N25" s="93">
        <f t="shared" si="0"/>
        <v>473012.89464027883</v>
      </c>
      <c r="O25" s="7">
        <v>0</v>
      </c>
      <c r="P25" s="46" t="s">
        <v>57</v>
      </c>
      <c r="Q25" s="14" t="s">
        <v>599</v>
      </c>
      <c r="R25" s="63" t="s">
        <v>68</v>
      </c>
    </row>
    <row r="26" spans="1:18" ht="18" customHeight="1" x14ac:dyDescent="0.25">
      <c r="A26" s="14" t="s">
        <v>47</v>
      </c>
      <c r="B26" s="63" t="s">
        <v>48</v>
      </c>
      <c r="C26" s="13" t="s">
        <v>615</v>
      </c>
      <c r="D26" s="14" t="s">
        <v>74</v>
      </c>
      <c r="E26" s="14" t="s">
        <v>49</v>
      </c>
      <c r="F26" s="7" t="s">
        <v>85</v>
      </c>
      <c r="G26" s="7" t="s">
        <v>111</v>
      </c>
      <c r="H26" s="7" t="s">
        <v>112</v>
      </c>
      <c r="I26" s="7" t="s">
        <v>144</v>
      </c>
      <c r="J26" s="7" t="s">
        <v>229</v>
      </c>
      <c r="K26" s="69">
        <v>1</v>
      </c>
      <c r="L26" s="69">
        <v>305827.3025691458</v>
      </c>
      <c r="M26" s="91">
        <f t="shared" si="1"/>
        <v>305827.3025691458</v>
      </c>
      <c r="N26" s="93">
        <f t="shared" si="0"/>
        <v>354759.67098020914</v>
      </c>
      <c r="O26" s="7">
        <v>0</v>
      </c>
      <c r="P26" s="46" t="s">
        <v>57</v>
      </c>
      <c r="Q26" s="14" t="s">
        <v>599</v>
      </c>
      <c r="R26" s="63" t="s">
        <v>68</v>
      </c>
    </row>
    <row r="27" spans="1:18" ht="18" customHeight="1" x14ac:dyDescent="0.25">
      <c r="A27" s="14" t="s">
        <v>47</v>
      </c>
      <c r="B27" s="63" t="s">
        <v>48</v>
      </c>
      <c r="C27" s="13" t="s">
        <v>616</v>
      </c>
      <c r="D27" s="14" t="s">
        <v>74</v>
      </c>
      <c r="E27" s="14" t="s">
        <v>49</v>
      </c>
      <c r="F27" s="7" t="s">
        <v>86</v>
      </c>
      <c r="G27" s="7" t="s">
        <v>113</v>
      </c>
      <c r="H27" s="7" t="s">
        <v>114</v>
      </c>
      <c r="I27" s="7" t="s">
        <v>145</v>
      </c>
      <c r="J27" s="7" t="s">
        <v>229</v>
      </c>
      <c r="K27" s="69">
        <v>4</v>
      </c>
      <c r="L27" s="69">
        <v>126246.59068527653</v>
      </c>
      <c r="M27" s="91">
        <f t="shared" si="1"/>
        <v>504986.36274110613</v>
      </c>
      <c r="N27" s="93">
        <f t="shared" si="0"/>
        <v>585784.18077968305</v>
      </c>
      <c r="O27" s="7">
        <v>0</v>
      </c>
      <c r="P27" s="46" t="s">
        <v>57</v>
      </c>
      <c r="Q27" s="14" t="s">
        <v>599</v>
      </c>
      <c r="R27" s="63" t="s">
        <v>68</v>
      </c>
    </row>
    <row r="28" spans="1:18" ht="18" customHeight="1" x14ac:dyDescent="0.25">
      <c r="A28" s="14" t="s">
        <v>47</v>
      </c>
      <c r="B28" s="63" t="s">
        <v>48</v>
      </c>
      <c r="C28" s="13" t="s">
        <v>617</v>
      </c>
      <c r="D28" s="14" t="s">
        <v>74</v>
      </c>
      <c r="E28" s="14" t="s">
        <v>49</v>
      </c>
      <c r="F28" s="7" t="s">
        <v>86</v>
      </c>
      <c r="G28" s="7" t="s">
        <v>113</v>
      </c>
      <c r="H28" s="7" t="s">
        <v>114</v>
      </c>
      <c r="I28" s="7" t="s">
        <v>146</v>
      </c>
      <c r="J28" s="7" t="s">
        <v>229</v>
      </c>
      <c r="K28" s="69">
        <v>4</v>
      </c>
      <c r="L28" s="69">
        <v>17553.00191346091</v>
      </c>
      <c r="M28" s="91">
        <f t="shared" si="1"/>
        <v>70212.007653843641</v>
      </c>
      <c r="N28" s="93">
        <f t="shared" si="0"/>
        <v>81445.928878458624</v>
      </c>
      <c r="O28" s="7">
        <v>0</v>
      </c>
      <c r="P28" s="46" t="s">
        <v>57</v>
      </c>
      <c r="Q28" s="14" t="s">
        <v>599</v>
      </c>
      <c r="R28" s="63" t="s">
        <v>68</v>
      </c>
    </row>
    <row r="29" spans="1:18" ht="18" customHeight="1" x14ac:dyDescent="0.25">
      <c r="A29" s="14" t="s">
        <v>47</v>
      </c>
      <c r="B29" s="63" t="s">
        <v>48</v>
      </c>
      <c r="C29" s="13" t="s">
        <v>618</v>
      </c>
      <c r="D29" s="14" t="s">
        <v>74</v>
      </c>
      <c r="E29" s="14" t="s">
        <v>49</v>
      </c>
      <c r="F29" s="7" t="s">
        <v>81</v>
      </c>
      <c r="G29" s="7" t="s">
        <v>103</v>
      </c>
      <c r="H29" s="7" t="s">
        <v>104</v>
      </c>
      <c r="I29" s="7" t="s">
        <v>147</v>
      </c>
      <c r="J29" s="7" t="s">
        <v>229</v>
      </c>
      <c r="K29" s="69">
        <v>8</v>
      </c>
      <c r="L29" s="69">
        <v>282873.37699000462</v>
      </c>
      <c r="M29" s="91">
        <f t="shared" si="1"/>
        <v>2262987.0159200369</v>
      </c>
      <c r="N29" s="93">
        <f t="shared" si="0"/>
        <v>2625064.9384672428</v>
      </c>
      <c r="O29" s="7">
        <v>0</v>
      </c>
      <c r="P29" s="46" t="s">
        <v>57</v>
      </c>
      <c r="Q29" s="14" t="s">
        <v>599</v>
      </c>
      <c r="R29" s="63" t="s">
        <v>68</v>
      </c>
    </row>
    <row r="30" spans="1:18" ht="18" customHeight="1" x14ac:dyDescent="0.25">
      <c r="A30" s="14" t="s">
        <v>47</v>
      </c>
      <c r="B30" s="63" t="s">
        <v>48</v>
      </c>
      <c r="C30" s="13" t="s">
        <v>619</v>
      </c>
      <c r="D30" s="14" t="s">
        <v>74</v>
      </c>
      <c r="E30" s="14" t="s">
        <v>49</v>
      </c>
      <c r="F30" s="7" t="s">
        <v>81</v>
      </c>
      <c r="G30" s="7" t="s">
        <v>103</v>
      </c>
      <c r="H30" s="7" t="s">
        <v>104</v>
      </c>
      <c r="I30" s="7" t="s">
        <v>148</v>
      </c>
      <c r="J30" s="7" t="s">
        <v>229</v>
      </c>
      <c r="K30" s="69">
        <v>2</v>
      </c>
      <c r="L30" s="69">
        <v>164053.05634503849</v>
      </c>
      <c r="M30" s="91">
        <f t="shared" si="1"/>
        <v>328106.11269007699</v>
      </c>
      <c r="N30" s="93">
        <f t="shared" si="0"/>
        <v>380603.09072048927</v>
      </c>
      <c r="O30" s="7">
        <v>0</v>
      </c>
      <c r="P30" s="46" t="s">
        <v>57</v>
      </c>
      <c r="Q30" s="14" t="s">
        <v>599</v>
      </c>
      <c r="R30" s="63" t="s">
        <v>68</v>
      </c>
    </row>
    <row r="31" spans="1:18" ht="18" customHeight="1" x14ac:dyDescent="0.25">
      <c r="A31" s="14" t="s">
        <v>47</v>
      </c>
      <c r="B31" s="63" t="s">
        <v>48</v>
      </c>
      <c r="C31" s="13" t="s">
        <v>620</v>
      </c>
      <c r="D31" s="14" t="s">
        <v>74</v>
      </c>
      <c r="E31" s="14" t="s">
        <v>49</v>
      </c>
      <c r="F31" s="7" t="s">
        <v>87</v>
      </c>
      <c r="G31" s="7" t="s">
        <v>115</v>
      </c>
      <c r="H31" s="7" t="s">
        <v>106</v>
      </c>
      <c r="I31" s="7" t="s">
        <v>149</v>
      </c>
      <c r="J31" s="7" t="s">
        <v>229</v>
      </c>
      <c r="K31" s="69">
        <v>4</v>
      </c>
      <c r="L31" s="69">
        <v>49958.543907542589</v>
      </c>
      <c r="M31" s="91">
        <f t="shared" si="1"/>
        <v>199834.17563017036</v>
      </c>
      <c r="N31" s="93">
        <f t="shared" si="0"/>
        <v>231807.6437309976</v>
      </c>
      <c r="O31" s="7">
        <v>0</v>
      </c>
      <c r="P31" s="46" t="s">
        <v>57</v>
      </c>
      <c r="Q31" s="14" t="s">
        <v>599</v>
      </c>
      <c r="R31" s="63" t="s">
        <v>68</v>
      </c>
    </row>
    <row r="32" spans="1:18" ht="18" customHeight="1" x14ac:dyDescent="0.25">
      <c r="A32" s="14" t="s">
        <v>47</v>
      </c>
      <c r="B32" s="63" t="s">
        <v>48</v>
      </c>
      <c r="C32" s="13" t="s">
        <v>621</v>
      </c>
      <c r="D32" s="14" t="s">
        <v>74</v>
      </c>
      <c r="E32" s="14" t="s">
        <v>49</v>
      </c>
      <c r="F32" s="7" t="s">
        <v>87</v>
      </c>
      <c r="G32" s="7" t="s">
        <v>115</v>
      </c>
      <c r="H32" s="7" t="s">
        <v>106</v>
      </c>
      <c r="I32" s="7" t="s">
        <v>150</v>
      </c>
      <c r="J32" s="7" t="s">
        <v>229</v>
      </c>
      <c r="K32" s="69">
        <v>4</v>
      </c>
      <c r="L32" s="69">
        <v>218062.29300184129</v>
      </c>
      <c r="M32" s="91">
        <f t="shared" si="1"/>
        <v>872249.17200736515</v>
      </c>
      <c r="N32" s="93">
        <f t="shared" si="0"/>
        <v>1011809.0395285435</v>
      </c>
      <c r="O32" s="7">
        <v>0</v>
      </c>
      <c r="P32" s="46" t="s">
        <v>57</v>
      </c>
      <c r="Q32" s="14" t="s">
        <v>599</v>
      </c>
      <c r="R32" s="63" t="s">
        <v>68</v>
      </c>
    </row>
    <row r="33" spans="1:18" ht="18" customHeight="1" x14ac:dyDescent="0.25">
      <c r="A33" s="14" t="s">
        <v>47</v>
      </c>
      <c r="B33" s="63" t="s">
        <v>48</v>
      </c>
      <c r="C33" s="13" t="s">
        <v>622</v>
      </c>
      <c r="D33" s="14" t="s">
        <v>74</v>
      </c>
      <c r="E33" s="14" t="s">
        <v>49</v>
      </c>
      <c r="F33" s="7" t="s">
        <v>84</v>
      </c>
      <c r="G33" s="7" t="s">
        <v>109</v>
      </c>
      <c r="H33" s="7" t="s">
        <v>110</v>
      </c>
      <c r="I33" s="7" t="s">
        <v>151</v>
      </c>
      <c r="J33" s="7" t="s">
        <v>229</v>
      </c>
      <c r="K33" s="69">
        <v>4</v>
      </c>
      <c r="L33" s="69">
        <v>149200.51626441773</v>
      </c>
      <c r="M33" s="91">
        <f t="shared" si="1"/>
        <v>596802.06505767093</v>
      </c>
      <c r="N33" s="93">
        <f t="shared" si="0"/>
        <v>692290.39546689822</v>
      </c>
      <c r="O33" s="7">
        <v>0</v>
      </c>
      <c r="P33" s="46" t="s">
        <v>57</v>
      </c>
      <c r="Q33" s="14" t="s">
        <v>599</v>
      </c>
      <c r="R33" s="63" t="s">
        <v>68</v>
      </c>
    </row>
    <row r="34" spans="1:18" ht="18" customHeight="1" x14ac:dyDescent="0.25">
      <c r="A34" s="14" t="s">
        <v>47</v>
      </c>
      <c r="B34" s="63" t="s">
        <v>48</v>
      </c>
      <c r="C34" s="13" t="s">
        <v>623</v>
      </c>
      <c r="D34" s="14" t="s">
        <v>74</v>
      </c>
      <c r="E34" s="14" t="s">
        <v>49</v>
      </c>
      <c r="F34" s="7" t="s">
        <v>88</v>
      </c>
      <c r="G34" s="7" t="s">
        <v>116</v>
      </c>
      <c r="H34" s="7" t="s">
        <v>106</v>
      </c>
      <c r="I34" s="7" t="s">
        <v>152</v>
      </c>
      <c r="J34" s="7" t="s">
        <v>229</v>
      </c>
      <c r="K34" s="69">
        <v>8</v>
      </c>
      <c r="L34" s="69">
        <v>2700.4618328401398</v>
      </c>
      <c r="M34" s="91">
        <f t="shared" si="1"/>
        <v>21603.694662721118</v>
      </c>
      <c r="N34" s="93">
        <f t="shared" si="0"/>
        <v>25060.285808756496</v>
      </c>
      <c r="O34" s="7">
        <v>0</v>
      </c>
      <c r="P34" s="46" t="s">
        <v>57</v>
      </c>
      <c r="Q34" s="14" t="s">
        <v>599</v>
      </c>
      <c r="R34" s="63" t="s">
        <v>68</v>
      </c>
    </row>
    <row r="35" spans="1:18" ht="18" customHeight="1" x14ac:dyDescent="0.25">
      <c r="A35" s="14" t="s">
        <v>47</v>
      </c>
      <c r="B35" s="63" t="s">
        <v>48</v>
      </c>
      <c r="C35" s="13" t="s">
        <v>624</v>
      </c>
      <c r="D35" s="14" t="s">
        <v>74</v>
      </c>
      <c r="E35" s="14" t="s">
        <v>49</v>
      </c>
      <c r="F35" s="7" t="s">
        <v>84</v>
      </c>
      <c r="G35" s="7" t="s">
        <v>109</v>
      </c>
      <c r="H35" s="7" t="s">
        <v>110</v>
      </c>
      <c r="I35" s="7" t="s">
        <v>153</v>
      </c>
      <c r="J35" s="7" t="s">
        <v>229</v>
      </c>
      <c r="K35" s="69">
        <v>2</v>
      </c>
      <c r="L35" s="69">
        <v>2700.4618328401398</v>
      </c>
      <c r="M35" s="91">
        <f t="shared" si="1"/>
        <v>5400.9236656802796</v>
      </c>
      <c r="N35" s="93">
        <f t="shared" si="0"/>
        <v>6265.0714521891241</v>
      </c>
      <c r="O35" s="7">
        <v>0</v>
      </c>
      <c r="P35" s="46" t="s">
        <v>57</v>
      </c>
      <c r="Q35" s="14" t="s">
        <v>599</v>
      </c>
      <c r="R35" s="63" t="s">
        <v>68</v>
      </c>
    </row>
    <row r="36" spans="1:18" ht="18" customHeight="1" x14ac:dyDescent="0.25">
      <c r="A36" s="14" t="s">
        <v>47</v>
      </c>
      <c r="B36" s="63" t="s">
        <v>48</v>
      </c>
      <c r="C36" s="13" t="s">
        <v>625</v>
      </c>
      <c r="D36" s="14" t="s">
        <v>74</v>
      </c>
      <c r="E36" s="14" t="s">
        <v>49</v>
      </c>
      <c r="F36" s="7" t="s">
        <v>88</v>
      </c>
      <c r="G36" s="7" t="s">
        <v>116</v>
      </c>
      <c r="H36" s="7" t="s">
        <v>106</v>
      </c>
      <c r="I36" s="7" t="s">
        <v>154</v>
      </c>
      <c r="J36" s="7" t="s">
        <v>229</v>
      </c>
      <c r="K36" s="69">
        <v>10</v>
      </c>
      <c r="L36" s="69">
        <v>18228.117371670942</v>
      </c>
      <c r="M36" s="91">
        <f t="shared" si="1"/>
        <v>182281.17371670943</v>
      </c>
      <c r="N36" s="93">
        <f t="shared" si="0"/>
        <v>211446.16151138293</v>
      </c>
      <c r="O36" s="7">
        <v>0</v>
      </c>
      <c r="P36" s="46" t="s">
        <v>57</v>
      </c>
      <c r="Q36" s="14" t="s">
        <v>599</v>
      </c>
      <c r="R36" s="63" t="s">
        <v>68</v>
      </c>
    </row>
    <row r="37" spans="1:18" ht="18" customHeight="1" x14ac:dyDescent="0.25">
      <c r="A37" s="14" t="s">
        <v>47</v>
      </c>
      <c r="B37" s="63" t="s">
        <v>48</v>
      </c>
      <c r="C37" s="13" t="s">
        <v>626</v>
      </c>
      <c r="D37" s="14" t="s">
        <v>74</v>
      </c>
      <c r="E37" s="14" t="s">
        <v>49</v>
      </c>
      <c r="F37" s="7" t="s">
        <v>84</v>
      </c>
      <c r="G37" s="7" t="s">
        <v>109</v>
      </c>
      <c r="H37" s="7" t="s">
        <v>110</v>
      </c>
      <c r="I37" s="7" t="s">
        <v>155</v>
      </c>
      <c r="J37" s="7" t="s">
        <v>229</v>
      </c>
      <c r="K37" s="69">
        <v>4</v>
      </c>
      <c r="L37" s="69">
        <v>4050.6927492602094</v>
      </c>
      <c r="M37" s="91">
        <f t="shared" si="1"/>
        <v>16202.770997040838</v>
      </c>
      <c r="N37" s="93">
        <f t="shared" si="0"/>
        <v>18795.214356567372</v>
      </c>
      <c r="O37" s="7">
        <v>0</v>
      </c>
      <c r="P37" s="46" t="s">
        <v>57</v>
      </c>
      <c r="Q37" s="14" t="s">
        <v>599</v>
      </c>
      <c r="R37" s="63" t="s">
        <v>68</v>
      </c>
    </row>
    <row r="38" spans="1:18" ht="18" customHeight="1" x14ac:dyDescent="0.25">
      <c r="A38" s="14" t="s">
        <v>47</v>
      </c>
      <c r="B38" s="63" t="s">
        <v>48</v>
      </c>
      <c r="C38" s="13" t="s">
        <v>627</v>
      </c>
      <c r="D38" s="14" t="s">
        <v>74</v>
      </c>
      <c r="E38" s="14" t="s">
        <v>49</v>
      </c>
      <c r="F38" s="7" t="s">
        <v>89</v>
      </c>
      <c r="G38" s="7" t="s">
        <v>117</v>
      </c>
      <c r="H38" s="7" t="s">
        <v>118</v>
      </c>
      <c r="I38" s="7" t="s">
        <v>156</v>
      </c>
      <c r="J38" s="7" t="s">
        <v>229</v>
      </c>
      <c r="K38" s="69">
        <v>4</v>
      </c>
      <c r="L38" s="69">
        <v>29029.964703031499</v>
      </c>
      <c r="M38" s="91">
        <f t="shared" si="1"/>
        <v>116119.858812126</v>
      </c>
      <c r="N38" s="93">
        <f t="shared" si="0"/>
        <v>134699.03622206615</v>
      </c>
      <c r="O38" s="7">
        <v>0</v>
      </c>
      <c r="P38" s="46" t="s">
        <v>57</v>
      </c>
      <c r="Q38" s="14" t="s">
        <v>599</v>
      </c>
      <c r="R38" s="63" t="s">
        <v>68</v>
      </c>
    </row>
    <row r="39" spans="1:18" ht="18" customHeight="1" x14ac:dyDescent="0.25">
      <c r="A39" s="14" t="s">
        <v>47</v>
      </c>
      <c r="B39" s="63" t="s">
        <v>48</v>
      </c>
      <c r="C39" s="13" t="s">
        <v>628</v>
      </c>
      <c r="D39" s="14" t="s">
        <v>74</v>
      </c>
      <c r="E39" s="14" t="s">
        <v>49</v>
      </c>
      <c r="F39" s="7" t="s">
        <v>89</v>
      </c>
      <c r="G39" s="7" t="s">
        <v>117</v>
      </c>
      <c r="H39" s="7" t="s">
        <v>118</v>
      </c>
      <c r="I39" s="7" t="s">
        <v>157</v>
      </c>
      <c r="J39" s="7" t="s">
        <v>229</v>
      </c>
      <c r="K39" s="69">
        <v>2</v>
      </c>
      <c r="L39" s="69">
        <v>38481.581117971989</v>
      </c>
      <c r="M39" s="91">
        <f t="shared" si="1"/>
        <v>76963.162235943979</v>
      </c>
      <c r="N39" s="93">
        <f t="shared" si="0"/>
        <v>89277.26819369501</v>
      </c>
      <c r="O39" s="7">
        <v>0</v>
      </c>
      <c r="P39" s="46" t="s">
        <v>57</v>
      </c>
      <c r="Q39" s="14" t="s">
        <v>599</v>
      </c>
      <c r="R39" s="63" t="s">
        <v>68</v>
      </c>
    </row>
    <row r="40" spans="1:18" ht="18" customHeight="1" x14ac:dyDescent="0.25">
      <c r="A40" s="14" t="s">
        <v>47</v>
      </c>
      <c r="B40" s="63" t="s">
        <v>48</v>
      </c>
      <c r="C40" s="13" t="s">
        <v>629</v>
      </c>
      <c r="D40" s="14" t="s">
        <v>74</v>
      </c>
      <c r="E40" s="14" t="s">
        <v>49</v>
      </c>
      <c r="F40" s="7" t="s">
        <v>84</v>
      </c>
      <c r="G40" s="7" t="s">
        <v>109</v>
      </c>
      <c r="H40" s="7" t="s">
        <v>110</v>
      </c>
      <c r="I40" s="7" t="s">
        <v>158</v>
      </c>
      <c r="J40" s="7" t="s">
        <v>229</v>
      </c>
      <c r="K40" s="69">
        <v>4</v>
      </c>
      <c r="L40" s="69">
        <v>14177.424622410736</v>
      </c>
      <c r="M40" s="91">
        <f t="shared" si="1"/>
        <v>56709.698489642942</v>
      </c>
      <c r="N40" s="93">
        <f t="shared" si="0"/>
        <v>65783.250247985809</v>
      </c>
      <c r="O40" s="7">
        <v>0</v>
      </c>
      <c r="P40" s="46" t="s">
        <v>57</v>
      </c>
      <c r="Q40" s="14" t="s">
        <v>599</v>
      </c>
      <c r="R40" s="63" t="s">
        <v>68</v>
      </c>
    </row>
    <row r="41" spans="1:18" ht="18" customHeight="1" x14ac:dyDescent="0.25">
      <c r="A41" s="14" t="s">
        <v>47</v>
      </c>
      <c r="B41" s="63" t="s">
        <v>48</v>
      </c>
      <c r="C41" s="13" t="s">
        <v>630</v>
      </c>
      <c r="D41" s="14" t="s">
        <v>74</v>
      </c>
      <c r="E41" s="14" t="s">
        <v>49</v>
      </c>
      <c r="F41" s="7" t="s">
        <v>90</v>
      </c>
      <c r="G41" s="7" t="s">
        <v>119</v>
      </c>
      <c r="H41" s="7" t="s">
        <v>120</v>
      </c>
      <c r="I41" s="7" t="s">
        <v>159</v>
      </c>
      <c r="J41" s="7" t="s">
        <v>229</v>
      </c>
      <c r="K41" s="69">
        <v>4</v>
      </c>
      <c r="L41" s="69">
        <v>99241.972356875121</v>
      </c>
      <c r="M41" s="91">
        <f t="shared" si="1"/>
        <v>396967.88942750049</v>
      </c>
      <c r="N41" s="93">
        <f t="shared" si="0"/>
        <v>460482.75173590053</v>
      </c>
      <c r="O41" s="7">
        <v>0</v>
      </c>
      <c r="P41" s="46" t="s">
        <v>57</v>
      </c>
      <c r="Q41" s="14" t="s">
        <v>599</v>
      </c>
      <c r="R41" s="63" t="s">
        <v>68</v>
      </c>
    </row>
    <row r="42" spans="1:18" ht="18" customHeight="1" x14ac:dyDescent="0.25">
      <c r="A42" s="14" t="s">
        <v>47</v>
      </c>
      <c r="B42" s="63" t="s">
        <v>48</v>
      </c>
      <c r="C42" s="13" t="s">
        <v>631</v>
      </c>
      <c r="D42" s="14" t="s">
        <v>74</v>
      </c>
      <c r="E42" s="14" t="s">
        <v>49</v>
      </c>
      <c r="F42" s="7" t="s">
        <v>86</v>
      </c>
      <c r="G42" s="7" t="s">
        <v>113</v>
      </c>
      <c r="H42" s="7" t="s">
        <v>114</v>
      </c>
      <c r="I42" s="7" t="s">
        <v>160</v>
      </c>
      <c r="J42" s="7" t="s">
        <v>229</v>
      </c>
      <c r="K42" s="69">
        <v>16</v>
      </c>
      <c r="L42" s="69">
        <v>21603.694662721118</v>
      </c>
      <c r="M42" s="91">
        <f t="shared" si="1"/>
        <v>345659.11460353789</v>
      </c>
      <c r="N42" s="93">
        <f t="shared" si="0"/>
        <v>400964.57294010394</v>
      </c>
      <c r="O42" s="7">
        <v>0</v>
      </c>
      <c r="P42" s="46" t="s">
        <v>57</v>
      </c>
      <c r="Q42" s="14" t="s">
        <v>599</v>
      </c>
      <c r="R42" s="63" t="s">
        <v>68</v>
      </c>
    </row>
    <row r="43" spans="1:18" ht="18" customHeight="1" x14ac:dyDescent="0.25">
      <c r="A43" s="14" t="s">
        <v>47</v>
      </c>
      <c r="B43" s="63" t="s">
        <v>48</v>
      </c>
      <c r="C43" s="13" t="s">
        <v>632</v>
      </c>
      <c r="D43" s="14" t="s">
        <v>74</v>
      </c>
      <c r="E43" s="14" t="s">
        <v>49</v>
      </c>
      <c r="F43" s="7" t="s">
        <v>86</v>
      </c>
      <c r="G43" s="7" t="s">
        <v>113</v>
      </c>
      <c r="H43" s="7" t="s">
        <v>114</v>
      </c>
      <c r="I43" s="7" t="s">
        <v>161</v>
      </c>
      <c r="J43" s="7" t="s">
        <v>229</v>
      </c>
      <c r="K43" s="69">
        <v>8</v>
      </c>
      <c r="L43" s="69">
        <v>285573.83882284479</v>
      </c>
      <c r="M43" s="91">
        <f t="shared" si="1"/>
        <v>2284590.7105827583</v>
      </c>
      <c r="N43" s="93">
        <f t="shared" si="0"/>
        <v>2650125.2242759992</v>
      </c>
      <c r="O43" s="7">
        <v>0</v>
      </c>
      <c r="P43" s="46" t="s">
        <v>57</v>
      </c>
      <c r="Q43" s="14" t="s">
        <v>599</v>
      </c>
      <c r="R43" s="63" t="s">
        <v>68</v>
      </c>
    </row>
    <row r="44" spans="1:18" ht="18" customHeight="1" x14ac:dyDescent="0.25">
      <c r="A44" s="14" t="s">
        <v>47</v>
      </c>
      <c r="B44" s="63" t="s">
        <v>48</v>
      </c>
      <c r="C44" s="13" t="s">
        <v>633</v>
      </c>
      <c r="D44" s="14" t="s">
        <v>74</v>
      </c>
      <c r="E44" s="14" t="s">
        <v>49</v>
      </c>
      <c r="F44" s="7" t="s">
        <v>91</v>
      </c>
      <c r="G44" s="7" t="s">
        <v>121</v>
      </c>
      <c r="H44" s="7" t="s">
        <v>106</v>
      </c>
      <c r="I44" s="7" t="s">
        <v>162</v>
      </c>
      <c r="J44" s="7" t="s">
        <v>229</v>
      </c>
      <c r="K44" s="69">
        <v>2</v>
      </c>
      <c r="L44" s="69">
        <v>14177.424622410736</v>
      </c>
      <c r="M44" s="91">
        <f t="shared" si="1"/>
        <v>28354.849244821471</v>
      </c>
      <c r="N44" s="93">
        <f t="shared" si="0"/>
        <v>32891.625123992904</v>
      </c>
      <c r="O44" s="7">
        <v>0</v>
      </c>
      <c r="P44" s="46" t="s">
        <v>57</v>
      </c>
      <c r="Q44" s="14" t="s">
        <v>599</v>
      </c>
      <c r="R44" s="63" t="s">
        <v>68</v>
      </c>
    </row>
    <row r="45" spans="1:18" ht="18" customHeight="1" x14ac:dyDescent="0.25">
      <c r="A45" s="14" t="s">
        <v>47</v>
      </c>
      <c r="B45" s="63" t="s">
        <v>48</v>
      </c>
      <c r="C45" s="13" t="s">
        <v>634</v>
      </c>
      <c r="D45" s="14" t="s">
        <v>74</v>
      </c>
      <c r="E45" s="14" t="s">
        <v>49</v>
      </c>
      <c r="F45" s="7" t="s">
        <v>92</v>
      </c>
      <c r="G45" s="7" t="s">
        <v>122</v>
      </c>
      <c r="H45" s="7" t="s">
        <v>106</v>
      </c>
      <c r="I45" s="7" t="s">
        <v>163</v>
      </c>
      <c r="J45" s="7" t="s">
        <v>229</v>
      </c>
      <c r="K45" s="69">
        <v>4</v>
      </c>
      <c r="L45" s="69">
        <v>14852.540080620767</v>
      </c>
      <c r="M45" s="91">
        <f t="shared" si="1"/>
        <v>59410.160322483069</v>
      </c>
      <c r="N45" s="93">
        <f t="shared" si="0"/>
        <v>68915.785974080354</v>
      </c>
      <c r="O45" s="7">
        <v>0</v>
      </c>
      <c r="P45" s="46" t="s">
        <v>57</v>
      </c>
      <c r="Q45" s="14" t="s">
        <v>599</v>
      </c>
      <c r="R45" s="63" t="s">
        <v>68</v>
      </c>
    </row>
    <row r="46" spans="1:18" ht="18" customHeight="1" x14ac:dyDescent="0.25">
      <c r="A46" s="14" t="s">
        <v>47</v>
      </c>
      <c r="B46" s="63" t="s">
        <v>48</v>
      </c>
      <c r="C46" s="13" t="s">
        <v>635</v>
      </c>
      <c r="D46" s="14" t="s">
        <v>74</v>
      </c>
      <c r="E46" s="14" t="s">
        <v>49</v>
      </c>
      <c r="F46" s="7" t="s">
        <v>93</v>
      </c>
      <c r="G46" s="7" t="s">
        <v>123</v>
      </c>
      <c r="H46" s="7" t="s">
        <v>102</v>
      </c>
      <c r="I46" s="7" t="s">
        <v>164</v>
      </c>
      <c r="J46" s="7" t="s">
        <v>229</v>
      </c>
      <c r="K46" s="69">
        <v>24</v>
      </c>
      <c r="L46" s="69">
        <v>14852.540080620767</v>
      </c>
      <c r="M46" s="91">
        <f t="shared" si="1"/>
        <v>356460.9619348984</v>
      </c>
      <c r="N46" s="93">
        <f t="shared" si="0"/>
        <v>413494.71584448213</v>
      </c>
      <c r="O46" s="7">
        <v>0</v>
      </c>
      <c r="P46" s="46" t="s">
        <v>57</v>
      </c>
      <c r="Q46" s="14" t="s">
        <v>599</v>
      </c>
      <c r="R46" s="63" t="s">
        <v>68</v>
      </c>
    </row>
    <row r="47" spans="1:18" ht="18" customHeight="1" x14ac:dyDescent="0.25">
      <c r="A47" s="14" t="s">
        <v>47</v>
      </c>
      <c r="B47" s="63" t="s">
        <v>48</v>
      </c>
      <c r="C47" s="13" t="s">
        <v>636</v>
      </c>
      <c r="D47" s="14" t="s">
        <v>74</v>
      </c>
      <c r="E47" s="14" t="s">
        <v>49</v>
      </c>
      <c r="F47" s="7" t="s">
        <v>93</v>
      </c>
      <c r="G47" s="7" t="s">
        <v>123</v>
      </c>
      <c r="H47" s="7" t="s">
        <v>102</v>
      </c>
      <c r="I47" s="7" t="s">
        <v>165</v>
      </c>
      <c r="J47" s="7" t="s">
        <v>229</v>
      </c>
      <c r="K47" s="69">
        <v>24</v>
      </c>
      <c r="L47" s="69">
        <v>21603.694662721118</v>
      </c>
      <c r="M47" s="91">
        <f t="shared" si="1"/>
        <v>518488.67190530687</v>
      </c>
      <c r="N47" s="93">
        <f t="shared" si="0"/>
        <v>601446.85941015591</v>
      </c>
      <c r="O47" s="7">
        <v>0</v>
      </c>
      <c r="P47" s="46" t="s">
        <v>57</v>
      </c>
      <c r="Q47" s="14" t="s">
        <v>599</v>
      </c>
      <c r="R47" s="63" t="s">
        <v>68</v>
      </c>
    </row>
    <row r="48" spans="1:18" ht="18" customHeight="1" x14ac:dyDescent="0.25">
      <c r="A48" s="14" t="s">
        <v>47</v>
      </c>
      <c r="B48" s="63" t="s">
        <v>48</v>
      </c>
      <c r="C48" s="13" t="s">
        <v>637</v>
      </c>
      <c r="D48" s="14" t="s">
        <v>74</v>
      </c>
      <c r="E48" s="14" t="s">
        <v>49</v>
      </c>
      <c r="F48" s="7" t="s">
        <v>94</v>
      </c>
      <c r="G48" s="7" t="s">
        <v>124</v>
      </c>
      <c r="H48" s="7" t="s">
        <v>125</v>
      </c>
      <c r="I48" s="7" t="s">
        <v>166</v>
      </c>
      <c r="J48" s="7" t="s">
        <v>229</v>
      </c>
      <c r="K48" s="69">
        <v>2</v>
      </c>
      <c r="L48" s="69">
        <v>176205.13459281911</v>
      </c>
      <c r="M48" s="91">
        <f t="shared" si="1"/>
        <v>352410.26918563823</v>
      </c>
      <c r="N48" s="93">
        <f t="shared" si="0"/>
        <v>408795.91225534031</v>
      </c>
      <c r="O48" s="7">
        <v>0</v>
      </c>
      <c r="P48" s="46" t="s">
        <v>57</v>
      </c>
      <c r="Q48" s="14" t="s">
        <v>599</v>
      </c>
      <c r="R48" s="63" t="s">
        <v>68</v>
      </c>
    </row>
    <row r="49" spans="1:18" ht="18" customHeight="1" x14ac:dyDescent="0.25">
      <c r="A49" s="14" t="s">
        <v>47</v>
      </c>
      <c r="B49" s="63" t="s">
        <v>48</v>
      </c>
      <c r="C49" s="13" t="s">
        <v>638</v>
      </c>
      <c r="D49" s="14" t="s">
        <v>74</v>
      </c>
      <c r="E49" s="14" t="s">
        <v>49</v>
      </c>
      <c r="F49" s="7" t="s">
        <v>94</v>
      </c>
      <c r="G49" s="7" t="s">
        <v>124</v>
      </c>
      <c r="H49" s="7" t="s">
        <v>125</v>
      </c>
      <c r="I49" s="7" t="s">
        <v>167</v>
      </c>
      <c r="J49" s="7" t="s">
        <v>229</v>
      </c>
      <c r="K49" s="69">
        <v>24</v>
      </c>
      <c r="L49" s="69">
        <v>222788.10120931151</v>
      </c>
      <c r="M49" s="91">
        <f t="shared" si="1"/>
        <v>5346914.4290234763</v>
      </c>
      <c r="N49" s="93">
        <f t="shared" si="0"/>
        <v>6202420.7376672318</v>
      </c>
      <c r="O49" s="7">
        <v>0</v>
      </c>
      <c r="P49" s="46" t="s">
        <v>57</v>
      </c>
      <c r="Q49" s="14" t="s">
        <v>599</v>
      </c>
      <c r="R49" s="63" t="s">
        <v>68</v>
      </c>
    </row>
    <row r="50" spans="1:18" ht="18" customHeight="1" x14ac:dyDescent="0.25">
      <c r="A50" s="14" t="s">
        <v>47</v>
      </c>
      <c r="B50" s="63" t="s">
        <v>48</v>
      </c>
      <c r="C50" s="13" t="s">
        <v>639</v>
      </c>
      <c r="D50" s="14" t="s">
        <v>74</v>
      </c>
      <c r="E50" s="14" t="s">
        <v>49</v>
      </c>
      <c r="F50" s="7" t="s">
        <v>94</v>
      </c>
      <c r="G50" s="7" t="s">
        <v>124</v>
      </c>
      <c r="H50" s="7" t="s">
        <v>125</v>
      </c>
      <c r="I50" s="7" t="s">
        <v>168</v>
      </c>
      <c r="J50" s="7" t="s">
        <v>229</v>
      </c>
      <c r="K50" s="69">
        <v>2</v>
      </c>
      <c r="L50" s="69">
        <v>129622.1679763267</v>
      </c>
      <c r="M50" s="91">
        <f t="shared" si="1"/>
        <v>259244.3359526534</v>
      </c>
      <c r="N50" s="93">
        <f t="shared" si="0"/>
        <v>300723.42970507796</v>
      </c>
      <c r="O50" s="7">
        <v>0</v>
      </c>
      <c r="P50" s="46" t="s">
        <v>57</v>
      </c>
      <c r="Q50" s="14" t="s">
        <v>599</v>
      </c>
      <c r="R50" s="63" t="s">
        <v>68</v>
      </c>
    </row>
    <row r="51" spans="1:18" ht="18" customHeight="1" x14ac:dyDescent="0.25">
      <c r="A51" s="14" t="s">
        <v>47</v>
      </c>
      <c r="B51" s="63" t="s">
        <v>48</v>
      </c>
      <c r="C51" s="13" t="s">
        <v>640</v>
      </c>
      <c r="D51" s="14" t="s">
        <v>74</v>
      </c>
      <c r="E51" s="14" t="s">
        <v>49</v>
      </c>
      <c r="F51" s="7" t="s">
        <v>94</v>
      </c>
      <c r="G51" s="7" t="s">
        <v>124</v>
      </c>
      <c r="H51" s="7" t="s">
        <v>125</v>
      </c>
      <c r="I51" s="7" t="s">
        <v>169</v>
      </c>
      <c r="J51" s="7" t="s">
        <v>229</v>
      </c>
      <c r="K51" s="69">
        <v>4</v>
      </c>
      <c r="L51" s="69">
        <v>652836.64808910387</v>
      </c>
      <c r="M51" s="91">
        <f t="shared" si="1"/>
        <v>2611346.5923564155</v>
      </c>
      <c r="N51" s="93">
        <f t="shared" si="0"/>
        <v>3029162.0471334415</v>
      </c>
      <c r="O51" s="7">
        <v>0</v>
      </c>
      <c r="P51" s="46" t="s">
        <v>57</v>
      </c>
      <c r="Q51" s="14" t="s">
        <v>599</v>
      </c>
      <c r="R51" s="63" t="s">
        <v>68</v>
      </c>
    </row>
    <row r="52" spans="1:18" ht="18" customHeight="1" x14ac:dyDescent="0.25">
      <c r="A52" s="14" t="s">
        <v>47</v>
      </c>
      <c r="B52" s="63" t="s">
        <v>48</v>
      </c>
      <c r="C52" s="13" t="s">
        <v>641</v>
      </c>
      <c r="D52" s="14" t="s">
        <v>74</v>
      </c>
      <c r="E52" s="14" t="s">
        <v>49</v>
      </c>
      <c r="F52" s="7" t="s">
        <v>94</v>
      </c>
      <c r="G52" s="7" t="s">
        <v>124</v>
      </c>
      <c r="H52" s="7" t="s">
        <v>125</v>
      </c>
      <c r="I52" s="7" t="s">
        <v>170</v>
      </c>
      <c r="J52" s="7" t="s">
        <v>229</v>
      </c>
      <c r="K52" s="69">
        <v>2</v>
      </c>
      <c r="L52" s="69">
        <v>478656.85987091472</v>
      </c>
      <c r="M52" s="91">
        <f t="shared" si="1"/>
        <v>957313.71974182944</v>
      </c>
      <c r="N52" s="93">
        <f t="shared" si="0"/>
        <v>1110483.914900522</v>
      </c>
      <c r="O52" s="7">
        <v>0</v>
      </c>
      <c r="P52" s="46" t="s">
        <v>57</v>
      </c>
      <c r="Q52" s="14" t="s">
        <v>599</v>
      </c>
      <c r="R52" s="63" t="s">
        <v>68</v>
      </c>
    </row>
    <row r="53" spans="1:18" ht="18" customHeight="1" x14ac:dyDescent="0.25">
      <c r="A53" s="14" t="s">
        <v>47</v>
      </c>
      <c r="B53" s="63" t="s">
        <v>48</v>
      </c>
      <c r="C53" s="13" t="s">
        <v>642</v>
      </c>
      <c r="D53" s="14" t="s">
        <v>74</v>
      </c>
      <c r="E53" s="14" t="s">
        <v>49</v>
      </c>
      <c r="F53" s="7" t="s">
        <v>87</v>
      </c>
      <c r="G53" s="7" t="s">
        <v>115</v>
      </c>
      <c r="H53" s="7" t="s">
        <v>106</v>
      </c>
      <c r="I53" s="7" t="s">
        <v>171</v>
      </c>
      <c r="J53" s="7" t="s">
        <v>229</v>
      </c>
      <c r="K53" s="69">
        <v>1</v>
      </c>
      <c r="L53" s="69">
        <v>67511.545821003485</v>
      </c>
      <c r="M53" s="91">
        <f t="shared" si="1"/>
        <v>67511.545821003485</v>
      </c>
      <c r="N53" s="93">
        <f t="shared" si="0"/>
        <v>78313.393152364035</v>
      </c>
      <c r="O53" s="7">
        <v>0</v>
      </c>
      <c r="P53" s="46" t="s">
        <v>57</v>
      </c>
      <c r="Q53" s="14" t="s">
        <v>599</v>
      </c>
      <c r="R53" s="63" t="s">
        <v>68</v>
      </c>
    </row>
    <row r="54" spans="1:18" ht="18" customHeight="1" x14ac:dyDescent="0.25">
      <c r="A54" s="14" t="s">
        <v>47</v>
      </c>
      <c r="B54" s="63" t="s">
        <v>48</v>
      </c>
      <c r="C54" s="13" t="s">
        <v>643</v>
      </c>
      <c r="D54" s="14" t="s">
        <v>74</v>
      </c>
      <c r="E54" s="14" t="s">
        <v>49</v>
      </c>
      <c r="F54" s="7" t="s">
        <v>87</v>
      </c>
      <c r="G54" s="7" t="s">
        <v>115</v>
      </c>
      <c r="H54" s="7" t="s">
        <v>106</v>
      </c>
      <c r="I54" s="7" t="s">
        <v>172</v>
      </c>
      <c r="J54" s="7" t="s">
        <v>229</v>
      </c>
      <c r="K54" s="69">
        <v>4</v>
      </c>
      <c r="L54" s="69">
        <v>151225.86263904782</v>
      </c>
      <c r="M54" s="91">
        <f t="shared" si="1"/>
        <v>604903.45055619127</v>
      </c>
      <c r="N54" s="93">
        <f t="shared" si="0"/>
        <v>701688.00264518184</v>
      </c>
      <c r="O54" s="7">
        <v>0</v>
      </c>
      <c r="P54" s="46" t="s">
        <v>57</v>
      </c>
      <c r="Q54" s="14" t="s">
        <v>599</v>
      </c>
      <c r="R54" s="63" t="s">
        <v>68</v>
      </c>
    </row>
    <row r="55" spans="1:18" ht="18" customHeight="1" x14ac:dyDescent="0.25">
      <c r="A55" s="14" t="s">
        <v>47</v>
      </c>
      <c r="B55" s="63" t="s">
        <v>48</v>
      </c>
      <c r="C55" s="13" t="s">
        <v>644</v>
      </c>
      <c r="D55" s="14" t="s">
        <v>74</v>
      </c>
      <c r="E55" s="14" t="s">
        <v>49</v>
      </c>
      <c r="F55" s="7" t="s">
        <v>95</v>
      </c>
      <c r="G55" s="7" t="s">
        <v>116</v>
      </c>
      <c r="H55" s="7" t="s">
        <v>125</v>
      </c>
      <c r="I55" s="7" t="s">
        <v>173</v>
      </c>
      <c r="J55" s="7" t="s">
        <v>229</v>
      </c>
      <c r="K55" s="69">
        <v>6</v>
      </c>
      <c r="L55" s="69">
        <v>557645.3684814889</v>
      </c>
      <c r="M55" s="91">
        <f t="shared" si="1"/>
        <v>3345872.2108889334</v>
      </c>
      <c r="N55" s="93">
        <f t="shared" si="0"/>
        <v>3881211.7646311624</v>
      </c>
      <c r="O55" s="7">
        <v>0</v>
      </c>
      <c r="P55" s="46" t="s">
        <v>57</v>
      </c>
      <c r="Q55" s="14" t="s">
        <v>599</v>
      </c>
      <c r="R55" s="63" t="s">
        <v>68</v>
      </c>
    </row>
    <row r="56" spans="1:18" ht="18" customHeight="1" x14ac:dyDescent="0.25">
      <c r="A56" s="14" t="s">
        <v>47</v>
      </c>
      <c r="B56" s="63" t="s">
        <v>48</v>
      </c>
      <c r="C56" s="13" t="s">
        <v>645</v>
      </c>
      <c r="D56" s="14" t="s">
        <v>74</v>
      </c>
      <c r="E56" s="14" t="s">
        <v>49</v>
      </c>
      <c r="F56" s="7" t="s">
        <v>95</v>
      </c>
      <c r="G56" s="7" t="s">
        <v>116</v>
      </c>
      <c r="H56" s="7" t="s">
        <v>125</v>
      </c>
      <c r="I56" s="7" t="s">
        <v>174</v>
      </c>
      <c r="J56" s="7" t="s">
        <v>229</v>
      </c>
      <c r="K56" s="69">
        <v>24</v>
      </c>
      <c r="L56" s="69">
        <v>583299.75589347014</v>
      </c>
      <c r="M56" s="91">
        <f t="shared" si="1"/>
        <v>13999194.141443282</v>
      </c>
      <c r="N56" s="93">
        <f t="shared" si="0"/>
        <v>16239065.204074206</v>
      </c>
      <c r="O56" s="7">
        <v>0</v>
      </c>
      <c r="P56" s="46" t="s">
        <v>57</v>
      </c>
      <c r="Q56" s="14" t="s">
        <v>599</v>
      </c>
      <c r="R56" s="63" t="s">
        <v>68</v>
      </c>
    </row>
    <row r="57" spans="1:18" ht="18" customHeight="1" x14ac:dyDescent="0.25">
      <c r="A57" s="14" t="s">
        <v>47</v>
      </c>
      <c r="B57" s="63" t="s">
        <v>48</v>
      </c>
      <c r="C57" s="13" t="s">
        <v>646</v>
      </c>
      <c r="D57" s="14" t="s">
        <v>74</v>
      </c>
      <c r="E57" s="14" t="s">
        <v>49</v>
      </c>
      <c r="F57" s="7" t="s">
        <v>95</v>
      </c>
      <c r="G57" s="7" t="s">
        <v>116</v>
      </c>
      <c r="H57" s="7" t="s">
        <v>125</v>
      </c>
      <c r="I57" s="7" t="s">
        <v>175</v>
      </c>
      <c r="J57" s="7" t="s">
        <v>229</v>
      </c>
      <c r="K57" s="69">
        <v>2</v>
      </c>
      <c r="L57" s="69">
        <v>322030.07356618665</v>
      </c>
      <c r="M57" s="91">
        <f t="shared" si="1"/>
        <v>644060.1471323733</v>
      </c>
      <c r="N57" s="93">
        <f t="shared" si="0"/>
        <v>747109.77067355299</v>
      </c>
      <c r="O57" s="7">
        <v>0</v>
      </c>
      <c r="P57" s="46" t="s">
        <v>57</v>
      </c>
      <c r="Q57" s="14" t="s">
        <v>599</v>
      </c>
      <c r="R57" s="63" t="s">
        <v>68</v>
      </c>
    </row>
    <row r="58" spans="1:18" ht="18" customHeight="1" x14ac:dyDescent="0.25">
      <c r="A58" s="14" t="s">
        <v>47</v>
      </c>
      <c r="B58" s="63" t="s">
        <v>48</v>
      </c>
      <c r="C58" s="13" t="s">
        <v>647</v>
      </c>
      <c r="D58" s="14" t="s">
        <v>74</v>
      </c>
      <c r="E58" s="14" t="s">
        <v>49</v>
      </c>
      <c r="F58" s="7" t="s">
        <v>95</v>
      </c>
      <c r="G58" s="7" t="s">
        <v>116</v>
      </c>
      <c r="H58" s="7" t="s">
        <v>125</v>
      </c>
      <c r="I58" s="7" t="s">
        <v>176</v>
      </c>
      <c r="J58" s="7" t="s">
        <v>229</v>
      </c>
      <c r="K58" s="69">
        <v>4</v>
      </c>
      <c r="L58" s="69">
        <v>1061956.6157643849</v>
      </c>
      <c r="M58" s="91">
        <f t="shared" si="1"/>
        <v>4247826.4630575394</v>
      </c>
      <c r="N58" s="93">
        <f t="shared" si="0"/>
        <v>4927478.6971467454</v>
      </c>
      <c r="O58" s="7">
        <v>0</v>
      </c>
      <c r="P58" s="46" t="s">
        <v>57</v>
      </c>
      <c r="Q58" s="14" t="s">
        <v>599</v>
      </c>
      <c r="R58" s="63" t="s">
        <v>68</v>
      </c>
    </row>
    <row r="59" spans="1:18" ht="18" customHeight="1" x14ac:dyDescent="0.25">
      <c r="A59" s="14" t="s">
        <v>47</v>
      </c>
      <c r="B59" s="63" t="s">
        <v>48</v>
      </c>
      <c r="C59" s="13" t="s">
        <v>648</v>
      </c>
      <c r="D59" s="14" t="s">
        <v>74</v>
      </c>
      <c r="E59" s="14" t="s">
        <v>49</v>
      </c>
      <c r="F59" s="7" t="s">
        <v>95</v>
      </c>
      <c r="G59" s="7" t="s">
        <v>116</v>
      </c>
      <c r="H59" s="7" t="s">
        <v>125</v>
      </c>
      <c r="I59" s="7" t="s">
        <v>177</v>
      </c>
      <c r="J59" s="7" t="s">
        <v>229</v>
      </c>
      <c r="K59" s="69">
        <v>14</v>
      </c>
      <c r="L59" s="69">
        <v>226163.67850036171</v>
      </c>
      <c r="M59" s="91">
        <f t="shared" si="1"/>
        <v>3166291.4990050639</v>
      </c>
      <c r="N59" s="93">
        <f t="shared" si="0"/>
        <v>3672898.138845874</v>
      </c>
      <c r="O59" s="7">
        <v>0</v>
      </c>
      <c r="P59" s="46" t="s">
        <v>57</v>
      </c>
      <c r="Q59" s="14" t="s">
        <v>599</v>
      </c>
      <c r="R59" s="63" t="s">
        <v>68</v>
      </c>
    </row>
    <row r="60" spans="1:18" ht="18" customHeight="1" x14ac:dyDescent="0.25">
      <c r="A60" s="14" t="s">
        <v>47</v>
      </c>
      <c r="B60" s="63" t="s">
        <v>48</v>
      </c>
      <c r="C60" s="13" t="s">
        <v>649</v>
      </c>
      <c r="D60" s="14" t="s">
        <v>74</v>
      </c>
      <c r="E60" s="14" t="s">
        <v>49</v>
      </c>
      <c r="F60" s="7" t="s">
        <v>95</v>
      </c>
      <c r="G60" s="7" t="s">
        <v>116</v>
      </c>
      <c r="H60" s="7" t="s">
        <v>125</v>
      </c>
      <c r="I60" s="7" t="s">
        <v>178</v>
      </c>
      <c r="J60" s="7" t="s">
        <v>229</v>
      </c>
      <c r="K60" s="69">
        <v>3</v>
      </c>
      <c r="L60" s="69">
        <v>4725.8082074702443</v>
      </c>
      <c r="M60" s="91">
        <f t="shared" si="1"/>
        <v>14177.424622410734</v>
      </c>
      <c r="N60" s="93">
        <f t="shared" si="0"/>
        <v>16445.812561996448</v>
      </c>
      <c r="O60" s="7">
        <v>0</v>
      </c>
      <c r="P60" s="46" t="s">
        <v>57</v>
      </c>
      <c r="Q60" s="14" t="s">
        <v>599</v>
      </c>
      <c r="R60" s="63" t="s">
        <v>68</v>
      </c>
    </row>
    <row r="61" spans="1:18" ht="18" customHeight="1" x14ac:dyDescent="0.25">
      <c r="A61" s="14" t="s">
        <v>47</v>
      </c>
      <c r="B61" s="63" t="s">
        <v>48</v>
      </c>
      <c r="C61" s="13" t="s">
        <v>650</v>
      </c>
      <c r="D61" s="14" t="s">
        <v>74</v>
      </c>
      <c r="E61" s="14" t="s">
        <v>49</v>
      </c>
      <c r="F61" s="7" t="s">
        <v>95</v>
      </c>
      <c r="G61" s="7" t="s">
        <v>116</v>
      </c>
      <c r="H61" s="7" t="s">
        <v>125</v>
      </c>
      <c r="I61" s="7" t="s">
        <v>179</v>
      </c>
      <c r="J61" s="7" t="s">
        <v>229</v>
      </c>
      <c r="K61" s="69">
        <v>2</v>
      </c>
      <c r="L61" s="69">
        <v>8776.5009567304551</v>
      </c>
      <c r="M61" s="91">
        <f t="shared" si="1"/>
        <v>17553.00191346091</v>
      </c>
      <c r="N61" s="93">
        <f t="shared" si="0"/>
        <v>20361.482219614656</v>
      </c>
      <c r="O61" s="7">
        <v>0</v>
      </c>
      <c r="P61" s="46" t="s">
        <v>57</v>
      </c>
      <c r="Q61" s="14" t="s">
        <v>599</v>
      </c>
      <c r="R61" s="63" t="s">
        <v>68</v>
      </c>
    </row>
    <row r="62" spans="1:18" ht="18" customHeight="1" x14ac:dyDescent="0.25">
      <c r="A62" s="14" t="s">
        <v>47</v>
      </c>
      <c r="B62" s="63" t="s">
        <v>48</v>
      </c>
      <c r="C62" s="13" t="s">
        <v>651</v>
      </c>
      <c r="D62" s="14" t="s">
        <v>74</v>
      </c>
      <c r="E62" s="14" t="s">
        <v>49</v>
      </c>
      <c r="F62" s="7" t="s">
        <v>95</v>
      </c>
      <c r="G62" s="7" t="s">
        <v>116</v>
      </c>
      <c r="H62" s="7" t="s">
        <v>125</v>
      </c>
      <c r="I62" s="7" t="s">
        <v>180</v>
      </c>
      <c r="J62" s="7" t="s">
        <v>229</v>
      </c>
      <c r="K62" s="69">
        <v>4</v>
      </c>
      <c r="L62" s="69">
        <v>4725.8082074702443</v>
      </c>
      <c r="M62" s="91">
        <f t="shared" si="1"/>
        <v>18903.232829880977</v>
      </c>
      <c r="N62" s="93">
        <f t="shared" si="0"/>
        <v>21927.750082661933</v>
      </c>
      <c r="O62" s="7">
        <v>0</v>
      </c>
      <c r="P62" s="46" t="s">
        <v>57</v>
      </c>
      <c r="Q62" s="14" t="s">
        <v>599</v>
      </c>
      <c r="R62" s="63" t="s">
        <v>68</v>
      </c>
    </row>
    <row r="63" spans="1:18" ht="18" customHeight="1" x14ac:dyDescent="0.25">
      <c r="A63" s="14" t="s">
        <v>47</v>
      </c>
      <c r="B63" s="63" t="s">
        <v>48</v>
      </c>
      <c r="C63" s="13" t="s">
        <v>652</v>
      </c>
      <c r="D63" s="14" t="s">
        <v>74</v>
      </c>
      <c r="E63" s="14" t="s">
        <v>49</v>
      </c>
      <c r="F63" s="7" t="s">
        <v>95</v>
      </c>
      <c r="G63" s="7" t="s">
        <v>116</v>
      </c>
      <c r="H63" s="7" t="s">
        <v>125</v>
      </c>
      <c r="I63" s="7" t="s">
        <v>181</v>
      </c>
      <c r="J63" s="7" t="s">
        <v>229</v>
      </c>
      <c r="K63" s="69">
        <v>2</v>
      </c>
      <c r="L63" s="69">
        <v>27679.733786611432</v>
      </c>
      <c r="M63" s="91">
        <f t="shared" si="1"/>
        <v>55359.467573222864</v>
      </c>
      <c r="N63" s="93">
        <f t="shared" si="0"/>
        <v>64216.982384938521</v>
      </c>
      <c r="O63" s="7">
        <v>0</v>
      </c>
      <c r="P63" s="46" t="s">
        <v>57</v>
      </c>
      <c r="Q63" s="14" t="s">
        <v>599</v>
      </c>
      <c r="R63" s="63" t="s">
        <v>68</v>
      </c>
    </row>
    <row r="64" spans="1:18" ht="18" customHeight="1" x14ac:dyDescent="0.25">
      <c r="A64" s="14" t="s">
        <v>47</v>
      </c>
      <c r="B64" s="63" t="s">
        <v>48</v>
      </c>
      <c r="C64" s="13" t="s">
        <v>653</v>
      </c>
      <c r="D64" s="14" t="s">
        <v>74</v>
      </c>
      <c r="E64" s="14" t="s">
        <v>49</v>
      </c>
      <c r="F64" s="7" t="s">
        <v>95</v>
      </c>
      <c r="G64" s="7" t="s">
        <v>116</v>
      </c>
      <c r="H64" s="7" t="s">
        <v>125</v>
      </c>
      <c r="I64" s="7" t="s">
        <v>182</v>
      </c>
      <c r="J64" s="7" t="s">
        <v>229</v>
      </c>
      <c r="K64" s="69">
        <v>1</v>
      </c>
      <c r="L64" s="69">
        <v>12827.193705990663</v>
      </c>
      <c r="M64" s="91">
        <f t="shared" si="1"/>
        <v>12827.193705990663</v>
      </c>
      <c r="N64" s="93">
        <f t="shared" si="0"/>
        <v>14879.544698949168</v>
      </c>
      <c r="O64" s="7">
        <v>0</v>
      </c>
      <c r="P64" s="46" t="s">
        <v>57</v>
      </c>
      <c r="Q64" s="14" t="s">
        <v>599</v>
      </c>
      <c r="R64" s="63" t="s">
        <v>68</v>
      </c>
    </row>
    <row r="65" spans="1:18" ht="18" customHeight="1" x14ac:dyDescent="0.25">
      <c r="A65" s="14" t="s">
        <v>47</v>
      </c>
      <c r="B65" s="63" t="s">
        <v>48</v>
      </c>
      <c r="C65" s="13" t="s">
        <v>654</v>
      </c>
      <c r="D65" s="14" t="s">
        <v>74</v>
      </c>
      <c r="E65" s="14" t="s">
        <v>49</v>
      </c>
      <c r="F65" s="7" t="s">
        <v>95</v>
      </c>
      <c r="G65" s="7" t="s">
        <v>116</v>
      </c>
      <c r="H65" s="7" t="s">
        <v>125</v>
      </c>
      <c r="I65" s="7" t="s">
        <v>183</v>
      </c>
      <c r="J65" s="7" t="s">
        <v>229</v>
      </c>
      <c r="K65" s="69">
        <v>8</v>
      </c>
      <c r="L65" s="69">
        <v>57384.81394785297</v>
      </c>
      <c r="M65" s="91">
        <f t="shared" si="1"/>
        <v>459078.51158282376</v>
      </c>
      <c r="N65" s="93">
        <f t="shared" si="0"/>
        <v>532531.07343607547</v>
      </c>
      <c r="O65" s="7">
        <v>0</v>
      </c>
      <c r="P65" s="46" t="s">
        <v>57</v>
      </c>
      <c r="Q65" s="14" t="s">
        <v>599</v>
      </c>
      <c r="R65" s="63" t="s">
        <v>68</v>
      </c>
    </row>
    <row r="66" spans="1:18" ht="18" customHeight="1" x14ac:dyDescent="0.25">
      <c r="A66" s="14" t="s">
        <v>47</v>
      </c>
      <c r="B66" s="63" t="s">
        <v>48</v>
      </c>
      <c r="C66" s="13" t="s">
        <v>655</v>
      </c>
      <c r="D66" s="14" t="s">
        <v>74</v>
      </c>
      <c r="E66" s="14" t="s">
        <v>49</v>
      </c>
      <c r="F66" s="7" t="s">
        <v>84</v>
      </c>
      <c r="G66" s="7" t="s">
        <v>109</v>
      </c>
      <c r="H66" s="7" t="s">
        <v>110</v>
      </c>
      <c r="I66" s="7" t="s">
        <v>184</v>
      </c>
      <c r="J66" s="7" t="s">
        <v>229</v>
      </c>
      <c r="K66" s="69">
        <v>2</v>
      </c>
      <c r="L66" s="69">
        <v>14177.424622410736</v>
      </c>
      <c r="M66" s="91">
        <f t="shared" si="1"/>
        <v>28354.849244821471</v>
      </c>
      <c r="N66" s="93">
        <f t="shared" si="0"/>
        <v>32891.625123992904</v>
      </c>
      <c r="O66" s="7">
        <v>0</v>
      </c>
      <c r="P66" s="46" t="s">
        <v>57</v>
      </c>
      <c r="Q66" s="14" t="s">
        <v>599</v>
      </c>
      <c r="R66" s="63" t="s">
        <v>68</v>
      </c>
    </row>
    <row r="67" spans="1:18" ht="18" customHeight="1" x14ac:dyDescent="0.25">
      <c r="A67" s="14" t="s">
        <v>47</v>
      </c>
      <c r="B67" s="63" t="s">
        <v>48</v>
      </c>
      <c r="C67" s="13" t="s">
        <v>656</v>
      </c>
      <c r="D67" s="14" t="s">
        <v>74</v>
      </c>
      <c r="E67" s="14" t="s">
        <v>49</v>
      </c>
      <c r="F67" s="7" t="s">
        <v>84</v>
      </c>
      <c r="G67" s="7" t="s">
        <v>109</v>
      </c>
      <c r="H67" s="7" t="s">
        <v>110</v>
      </c>
      <c r="I67" s="7" t="s">
        <v>185</v>
      </c>
      <c r="J67" s="7" t="s">
        <v>229</v>
      </c>
      <c r="K67" s="69">
        <v>2</v>
      </c>
      <c r="L67" s="69">
        <v>13502.309164200698</v>
      </c>
      <c r="M67" s="91">
        <f t="shared" si="1"/>
        <v>27004.618328401397</v>
      </c>
      <c r="N67" s="93">
        <f t="shared" si="0"/>
        <v>31325.357260945617</v>
      </c>
      <c r="O67" s="7">
        <v>0</v>
      </c>
      <c r="P67" s="46" t="s">
        <v>57</v>
      </c>
      <c r="Q67" s="14" t="s">
        <v>599</v>
      </c>
      <c r="R67" s="63" t="s">
        <v>68</v>
      </c>
    </row>
    <row r="68" spans="1:18" ht="18" customHeight="1" x14ac:dyDescent="0.25">
      <c r="A68" s="14" t="s">
        <v>47</v>
      </c>
      <c r="B68" s="63" t="s">
        <v>48</v>
      </c>
      <c r="C68" s="13" t="s">
        <v>657</v>
      </c>
      <c r="D68" s="14" t="s">
        <v>74</v>
      </c>
      <c r="E68" s="14" t="s">
        <v>49</v>
      </c>
      <c r="F68" s="7" t="s">
        <v>84</v>
      </c>
      <c r="G68" s="7" t="s">
        <v>109</v>
      </c>
      <c r="H68" s="7" t="s">
        <v>110</v>
      </c>
      <c r="I68" s="7" t="s">
        <v>186</v>
      </c>
      <c r="J68" s="7" t="s">
        <v>229</v>
      </c>
      <c r="K68" s="69">
        <v>10</v>
      </c>
      <c r="L68" s="69">
        <v>29029.964703031499</v>
      </c>
      <c r="M68" s="91">
        <f t="shared" si="1"/>
        <v>290299.64703031501</v>
      </c>
      <c r="N68" s="93">
        <f t="shared" si="0"/>
        <v>336747.59055516537</v>
      </c>
      <c r="O68" s="7">
        <v>0</v>
      </c>
      <c r="P68" s="46" t="s">
        <v>57</v>
      </c>
      <c r="Q68" s="14" t="s">
        <v>599</v>
      </c>
      <c r="R68" s="63" t="s">
        <v>68</v>
      </c>
    </row>
    <row r="69" spans="1:18" ht="18" customHeight="1" x14ac:dyDescent="0.25">
      <c r="A69" s="14" t="s">
        <v>47</v>
      </c>
      <c r="B69" s="63" t="s">
        <v>48</v>
      </c>
      <c r="C69" s="13" t="s">
        <v>658</v>
      </c>
      <c r="D69" s="14" t="s">
        <v>74</v>
      </c>
      <c r="E69" s="14" t="s">
        <v>49</v>
      </c>
      <c r="F69" s="7" t="s">
        <v>84</v>
      </c>
      <c r="G69" s="7" t="s">
        <v>109</v>
      </c>
      <c r="H69" s="7" t="s">
        <v>110</v>
      </c>
      <c r="I69" s="7" t="s">
        <v>187</v>
      </c>
      <c r="J69" s="7" t="s">
        <v>229</v>
      </c>
      <c r="K69" s="69">
        <v>4</v>
      </c>
      <c r="L69" s="69">
        <v>112744.28152107583</v>
      </c>
      <c r="M69" s="91">
        <f t="shared" si="1"/>
        <v>450977.12608430331</v>
      </c>
      <c r="N69" s="93">
        <f t="shared" si="0"/>
        <v>523133.46625779179</v>
      </c>
      <c r="O69" s="7">
        <v>0</v>
      </c>
      <c r="P69" s="46" t="s">
        <v>57</v>
      </c>
      <c r="Q69" s="14" t="s">
        <v>599</v>
      </c>
      <c r="R69" s="63" t="s">
        <v>68</v>
      </c>
    </row>
    <row r="70" spans="1:18" ht="18" customHeight="1" x14ac:dyDescent="0.25">
      <c r="A70" s="14" t="s">
        <v>47</v>
      </c>
      <c r="B70" s="63" t="s">
        <v>48</v>
      </c>
      <c r="C70" s="13" t="s">
        <v>659</v>
      </c>
      <c r="D70" s="14" t="s">
        <v>74</v>
      </c>
      <c r="E70" s="14" t="s">
        <v>49</v>
      </c>
      <c r="F70" s="7" t="s">
        <v>89</v>
      </c>
      <c r="G70" s="7" t="s">
        <v>117</v>
      </c>
      <c r="H70" s="7" t="s">
        <v>118</v>
      </c>
      <c r="I70" s="7" t="s">
        <v>188</v>
      </c>
      <c r="J70" s="7" t="s">
        <v>229</v>
      </c>
      <c r="K70" s="69">
        <v>4</v>
      </c>
      <c r="L70" s="69">
        <v>269371.06782580394</v>
      </c>
      <c r="M70" s="91">
        <f t="shared" si="1"/>
        <v>1077484.2713032158</v>
      </c>
      <c r="N70" s="93">
        <f t="shared" si="0"/>
        <v>1249881.7547117302</v>
      </c>
      <c r="O70" s="7">
        <v>0</v>
      </c>
      <c r="P70" s="46" t="s">
        <v>57</v>
      </c>
      <c r="Q70" s="14" t="s">
        <v>599</v>
      </c>
      <c r="R70" s="63" t="s">
        <v>68</v>
      </c>
    </row>
    <row r="71" spans="1:18" ht="18" customHeight="1" x14ac:dyDescent="0.25">
      <c r="A71" s="14" t="s">
        <v>47</v>
      </c>
      <c r="B71" s="63" t="s">
        <v>48</v>
      </c>
      <c r="C71" s="13" t="s">
        <v>660</v>
      </c>
      <c r="D71" s="14" t="s">
        <v>74</v>
      </c>
      <c r="E71" s="14" t="s">
        <v>49</v>
      </c>
      <c r="F71" s="7" t="s">
        <v>89</v>
      </c>
      <c r="G71" s="7" t="s">
        <v>117</v>
      </c>
      <c r="H71" s="7" t="s">
        <v>118</v>
      </c>
      <c r="I71" s="7" t="s">
        <v>189</v>
      </c>
      <c r="J71" s="7" t="s">
        <v>229</v>
      </c>
      <c r="K71" s="69">
        <v>2</v>
      </c>
      <c r="L71" s="69">
        <v>174854.90367639903</v>
      </c>
      <c r="M71" s="91">
        <f t="shared" si="1"/>
        <v>349709.80735279806</v>
      </c>
      <c r="N71" s="93">
        <f t="shared" si="0"/>
        <v>405663.3765292457</v>
      </c>
      <c r="O71" s="7">
        <v>0</v>
      </c>
      <c r="P71" s="46" t="s">
        <v>57</v>
      </c>
      <c r="Q71" s="14" t="s">
        <v>599</v>
      </c>
      <c r="R71" s="63" t="s">
        <v>68</v>
      </c>
    </row>
    <row r="72" spans="1:18" ht="18" customHeight="1" x14ac:dyDescent="0.25">
      <c r="A72" s="14" t="s">
        <v>47</v>
      </c>
      <c r="B72" s="63" t="s">
        <v>48</v>
      </c>
      <c r="C72" s="13" t="s">
        <v>661</v>
      </c>
      <c r="D72" s="14" t="s">
        <v>74</v>
      </c>
      <c r="E72" s="14" t="s">
        <v>49</v>
      </c>
      <c r="F72" s="7" t="s">
        <v>89</v>
      </c>
      <c r="G72" s="7" t="s">
        <v>117</v>
      </c>
      <c r="H72" s="7" t="s">
        <v>118</v>
      </c>
      <c r="I72" s="7" t="s">
        <v>190</v>
      </c>
      <c r="J72" s="7" t="s">
        <v>229</v>
      </c>
      <c r="K72" s="69">
        <v>12</v>
      </c>
      <c r="L72" s="69">
        <v>238315.75674814233</v>
      </c>
      <c r="M72" s="91">
        <f t="shared" si="1"/>
        <v>2859789.0809777081</v>
      </c>
      <c r="N72" s="93">
        <f t="shared" si="0"/>
        <v>3317355.3339341413</v>
      </c>
      <c r="O72" s="7">
        <v>0</v>
      </c>
      <c r="P72" s="46" t="s">
        <v>57</v>
      </c>
      <c r="Q72" s="14" t="s">
        <v>599</v>
      </c>
      <c r="R72" s="63" t="s">
        <v>68</v>
      </c>
    </row>
    <row r="73" spans="1:18" ht="18" customHeight="1" x14ac:dyDescent="0.25">
      <c r="A73" s="14" t="s">
        <v>47</v>
      </c>
      <c r="B73" s="63" t="s">
        <v>48</v>
      </c>
      <c r="C73" s="13" t="s">
        <v>662</v>
      </c>
      <c r="D73" s="14" t="s">
        <v>74</v>
      </c>
      <c r="E73" s="14" t="s">
        <v>49</v>
      </c>
      <c r="F73" s="7" t="s">
        <v>96</v>
      </c>
      <c r="G73" s="7" t="s">
        <v>126</v>
      </c>
      <c r="H73" s="7" t="s">
        <v>127</v>
      </c>
      <c r="I73" s="7" t="s">
        <v>191</v>
      </c>
      <c r="J73" s="7" t="s">
        <v>229</v>
      </c>
      <c r="K73" s="69">
        <v>16</v>
      </c>
      <c r="L73" s="69">
        <v>719673.07845189725</v>
      </c>
      <c r="M73" s="91">
        <f t="shared" si="1"/>
        <v>11514769.255230356</v>
      </c>
      <c r="N73" s="93">
        <f t="shared" si="0"/>
        <v>13357132.336067213</v>
      </c>
      <c r="O73" s="7">
        <v>0</v>
      </c>
      <c r="P73" s="46" t="s">
        <v>57</v>
      </c>
      <c r="Q73" s="14" t="s">
        <v>599</v>
      </c>
      <c r="R73" s="63" t="s">
        <v>68</v>
      </c>
    </row>
    <row r="74" spans="1:18" ht="18" customHeight="1" x14ac:dyDescent="0.25">
      <c r="A74" s="14" t="s">
        <v>47</v>
      </c>
      <c r="B74" s="63" t="s">
        <v>48</v>
      </c>
      <c r="C74" s="13" t="s">
        <v>663</v>
      </c>
      <c r="D74" s="14" t="s">
        <v>74</v>
      </c>
      <c r="E74" s="14" t="s">
        <v>49</v>
      </c>
      <c r="F74" s="7" t="s">
        <v>97</v>
      </c>
      <c r="G74" s="7" t="s">
        <v>119</v>
      </c>
      <c r="H74" s="7" t="s">
        <v>128</v>
      </c>
      <c r="I74" s="7" t="s">
        <v>192</v>
      </c>
      <c r="J74" s="7" t="s">
        <v>229</v>
      </c>
      <c r="K74" s="69">
        <v>1</v>
      </c>
      <c r="L74" s="69">
        <v>27679.733786611432</v>
      </c>
      <c r="M74" s="91">
        <f t="shared" si="1"/>
        <v>27679.733786611432</v>
      </c>
      <c r="N74" s="93">
        <f t="shared" si="0"/>
        <v>32108.491192469261</v>
      </c>
      <c r="O74" s="7">
        <v>0</v>
      </c>
      <c r="P74" s="46" t="s">
        <v>57</v>
      </c>
      <c r="Q74" s="14" t="s">
        <v>599</v>
      </c>
      <c r="R74" s="63" t="s">
        <v>68</v>
      </c>
    </row>
    <row r="75" spans="1:18" ht="18" customHeight="1" x14ac:dyDescent="0.25">
      <c r="A75" s="14" t="s">
        <v>47</v>
      </c>
      <c r="B75" s="63" t="s">
        <v>48</v>
      </c>
      <c r="C75" s="13" t="s">
        <v>664</v>
      </c>
      <c r="D75" s="14" t="s">
        <v>74</v>
      </c>
      <c r="E75" s="14" t="s">
        <v>49</v>
      </c>
      <c r="F75" s="7" t="s">
        <v>97</v>
      </c>
      <c r="G75" s="7" t="s">
        <v>119</v>
      </c>
      <c r="H75" s="7" t="s">
        <v>128</v>
      </c>
      <c r="I75" s="7" t="s">
        <v>193</v>
      </c>
      <c r="J75" s="7" t="s">
        <v>229</v>
      </c>
      <c r="K75" s="69">
        <v>4</v>
      </c>
      <c r="L75" s="69">
        <v>39831.81203439206</v>
      </c>
      <c r="M75" s="91">
        <f t="shared" si="1"/>
        <v>159327.24813756824</v>
      </c>
      <c r="N75" s="93">
        <f t="shared" si="0"/>
        <v>184819.60783957914</v>
      </c>
      <c r="O75" s="7">
        <v>0</v>
      </c>
      <c r="P75" s="46" t="s">
        <v>57</v>
      </c>
      <c r="Q75" s="14" t="s">
        <v>599</v>
      </c>
      <c r="R75" s="63" t="s">
        <v>68</v>
      </c>
    </row>
    <row r="76" spans="1:18" ht="18" customHeight="1" x14ac:dyDescent="0.25">
      <c r="A76" s="14" t="s">
        <v>47</v>
      </c>
      <c r="B76" s="63" t="s">
        <v>48</v>
      </c>
      <c r="C76" s="13" t="s">
        <v>665</v>
      </c>
      <c r="D76" s="14" t="s">
        <v>74</v>
      </c>
      <c r="E76" s="14" t="s">
        <v>49</v>
      </c>
      <c r="F76" s="7" t="s">
        <v>81</v>
      </c>
      <c r="G76" s="7" t="s">
        <v>103</v>
      </c>
      <c r="H76" s="7" t="s">
        <v>104</v>
      </c>
      <c r="I76" s="7" t="s">
        <v>194</v>
      </c>
      <c r="J76" s="7" t="s">
        <v>229</v>
      </c>
      <c r="K76" s="69">
        <v>2</v>
      </c>
      <c r="L76" s="69">
        <v>142449.36168231737</v>
      </c>
      <c r="M76" s="91">
        <f t="shared" si="1"/>
        <v>284898.72336463473</v>
      </c>
      <c r="N76" s="93">
        <f t="shared" si="0"/>
        <v>330482.51910297625</v>
      </c>
      <c r="O76" s="7">
        <v>0</v>
      </c>
      <c r="P76" s="46" t="s">
        <v>57</v>
      </c>
      <c r="Q76" s="14" t="s">
        <v>599</v>
      </c>
      <c r="R76" s="63" t="s">
        <v>68</v>
      </c>
    </row>
    <row r="77" spans="1:18" ht="18" customHeight="1" x14ac:dyDescent="0.25">
      <c r="A77" s="14" t="s">
        <v>47</v>
      </c>
      <c r="B77" s="63" t="s">
        <v>48</v>
      </c>
      <c r="C77" s="13" t="s">
        <v>666</v>
      </c>
      <c r="D77" s="14" t="s">
        <v>74</v>
      </c>
      <c r="E77" s="14" t="s">
        <v>49</v>
      </c>
      <c r="F77" s="7" t="s">
        <v>81</v>
      </c>
      <c r="G77" s="7" t="s">
        <v>103</v>
      </c>
      <c r="H77" s="7" t="s">
        <v>104</v>
      </c>
      <c r="I77" s="7" t="s">
        <v>195</v>
      </c>
      <c r="J77" s="7" t="s">
        <v>229</v>
      </c>
      <c r="K77" s="69">
        <v>4</v>
      </c>
      <c r="L77" s="69">
        <v>116119.858812126</v>
      </c>
      <c r="M77" s="91">
        <f t="shared" si="1"/>
        <v>464479.43524850399</v>
      </c>
      <c r="N77" s="93">
        <f t="shared" ref="N77:N111" si="2">M77*1.16</f>
        <v>538796.14488826459</v>
      </c>
      <c r="O77" s="7">
        <v>0</v>
      </c>
      <c r="P77" s="46" t="s">
        <v>57</v>
      </c>
      <c r="Q77" s="14" t="s">
        <v>599</v>
      </c>
      <c r="R77" s="63" t="s">
        <v>68</v>
      </c>
    </row>
    <row r="78" spans="1:18" ht="18" customHeight="1" x14ac:dyDescent="0.25">
      <c r="A78" s="14" t="s">
        <v>47</v>
      </c>
      <c r="B78" s="63" t="s">
        <v>48</v>
      </c>
      <c r="C78" s="13" t="s">
        <v>667</v>
      </c>
      <c r="D78" s="14" t="s">
        <v>74</v>
      </c>
      <c r="E78" s="14" t="s">
        <v>49</v>
      </c>
      <c r="F78" s="7" t="s">
        <v>81</v>
      </c>
      <c r="G78" s="7" t="s">
        <v>103</v>
      </c>
      <c r="H78" s="7" t="s">
        <v>104</v>
      </c>
      <c r="I78" s="7" t="s">
        <v>196</v>
      </c>
      <c r="J78" s="7" t="s">
        <v>229</v>
      </c>
      <c r="K78" s="69">
        <v>12</v>
      </c>
      <c r="L78" s="69">
        <v>181606.0582584994</v>
      </c>
      <c r="M78" s="91">
        <f t="shared" si="1"/>
        <v>2179272.6991019929</v>
      </c>
      <c r="N78" s="93">
        <f t="shared" si="2"/>
        <v>2527956.3309583114</v>
      </c>
      <c r="O78" s="7">
        <v>0</v>
      </c>
      <c r="P78" s="46" t="s">
        <v>57</v>
      </c>
      <c r="Q78" s="14" t="s">
        <v>599</v>
      </c>
      <c r="R78" s="63" t="s">
        <v>68</v>
      </c>
    </row>
    <row r="79" spans="1:18" ht="18" customHeight="1" x14ac:dyDescent="0.25">
      <c r="A79" s="14" t="s">
        <v>47</v>
      </c>
      <c r="B79" s="63" t="s">
        <v>48</v>
      </c>
      <c r="C79" s="13" t="s">
        <v>668</v>
      </c>
      <c r="D79" s="14" t="s">
        <v>74</v>
      </c>
      <c r="E79" s="14" t="s">
        <v>49</v>
      </c>
      <c r="F79" s="7" t="s">
        <v>81</v>
      </c>
      <c r="G79" s="7" t="s">
        <v>103</v>
      </c>
      <c r="H79" s="7" t="s">
        <v>104</v>
      </c>
      <c r="I79" s="7" t="s">
        <v>197</v>
      </c>
      <c r="J79" s="7" t="s">
        <v>229</v>
      </c>
      <c r="K79" s="69">
        <v>24</v>
      </c>
      <c r="L79" s="69">
        <v>398993.23580213066</v>
      </c>
      <c r="M79" s="91">
        <f t="shared" si="1"/>
        <v>9575837.6592511348</v>
      </c>
      <c r="N79" s="93">
        <f t="shared" si="2"/>
        <v>11107971.684731316</v>
      </c>
      <c r="O79" s="7">
        <v>0</v>
      </c>
      <c r="P79" s="46" t="s">
        <v>57</v>
      </c>
      <c r="Q79" s="14" t="s">
        <v>599</v>
      </c>
      <c r="R79" s="63" t="s">
        <v>68</v>
      </c>
    </row>
    <row r="80" spans="1:18" ht="18" customHeight="1" x14ac:dyDescent="0.25">
      <c r="A80" s="14" t="s">
        <v>47</v>
      </c>
      <c r="B80" s="63" t="s">
        <v>48</v>
      </c>
      <c r="C80" s="13" t="s">
        <v>669</v>
      </c>
      <c r="D80" s="14" t="s">
        <v>74</v>
      </c>
      <c r="E80" s="14" t="s">
        <v>49</v>
      </c>
      <c r="F80" s="7" t="s">
        <v>81</v>
      </c>
      <c r="G80" s="7" t="s">
        <v>103</v>
      </c>
      <c r="H80" s="7" t="s">
        <v>104</v>
      </c>
      <c r="I80" s="7" t="s">
        <v>198</v>
      </c>
      <c r="J80" s="7" t="s">
        <v>229</v>
      </c>
      <c r="K80" s="69">
        <v>16</v>
      </c>
      <c r="L80" s="69">
        <v>58059.929406062998</v>
      </c>
      <c r="M80" s="91">
        <f t="shared" si="1"/>
        <v>928958.87049700797</v>
      </c>
      <c r="N80" s="93">
        <f t="shared" si="2"/>
        <v>1077592.2897765292</v>
      </c>
      <c r="O80" s="7">
        <v>0</v>
      </c>
      <c r="P80" s="46" t="s">
        <v>57</v>
      </c>
      <c r="Q80" s="14" t="s">
        <v>599</v>
      </c>
      <c r="R80" s="63" t="s">
        <v>68</v>
      </c>
    </row>
    <row r="81" spans="1:18" ht="18" customHeight="1" x14ac:dyDescent="0.25">
      <c r="A81" s="14" t="s">
        <v>47</v>
      </c>
      <c r="B81" s="63" t="s">
        <v>48</v>
      </c>
      <c r="C81" s="13" t="s">
        <v>670</v>
      </c>
      <c r="D81" s="14" t="s">
        <v>74</v>
      </c>
      <c r="E81" s="14" t="s">
        <v>49</v>
      </c>
      <c r="F81" s="7" t="s">
        <v>84</v>
      </c>
      <c r="G81" s="7" t="s">
        <v>109</v>
      </c>
      <c r="H81" s="7" t="s">
        <v>110</v>
      </c>
      <c r="I81" s="7" t="s">
        <v>199</v>
      </c>
      <c r="J81" s="7" t="s">
        <v>229</v>
      </c>
      <c r="K81" s="69">
        <v>18</v>
      </c>
      <c r="L81" s="69">
        <v>11476.962789570593</v>
      </c>
      <c r="M81" s="91">
        <f t="shared" si="1"/>
        <v>206585.33021227067</v>
      </c>
      <c r="N81" s="93">
        <f t="shared" si="2"/>
        <v>239638.98304623395</v>
      </c>
      <c r="O81" s="7">
        <v>0</v>
      </c>
      <c r="P81" s="46" t="s">
        <v>57</v>
      </c>
      <c r="Q81" s="14" t="s">
        <v>599</v>
      </c>
      <c r="R81" s="63" t="s">
        <v>68</v>
      </c>
    </row>
    <row r="82" spans="1:18" ht="18" customHeight="1" x14ac:dyDescent="0.25">
      <c r="A82" s="14" t="s">
        <v>47</v>
      </c>
      <c r="B82" s="63" t="s">
        <v>48</v>
      </c>
      <c r="C82" s="13" t="s">
        <v>671</v>
      </c>
      <c r="D82" s="14" t="s">
        <v>74</v>
      </c>
      <c r="E82" s="14" t="s">
        <v>49</v>
      </c>
      <c r="F82" s="7" t="s">
        <v>98</v>
      </c>
      <c r="G82" s="7" t="s">
        <v>129</v>
      </c>
      <c r="H82" s="7" t="s">
        <v>130</v>
      </c>
      <c r="I82" s="7" t="s">
        <v>200</v>
      </c>
      <c r="J82" s="7" t="s">
        <v>229</v>
      </c>
      <c r="K82" s="69">
        <v>2</v>
      </c>
      <c r="L82" s="69">
        <v>19578.348288091012</v>
      </c>
      <c r="M82" s="91">
        <f t="shared" ref="M82:M110" si="3">K82*L82</f>
        <v>39156.696576182025</v>
      </c>
      <c r="N82" s="93">
        <f t="shared" si="2"/>
        <v>45421.768028371145</v>
      </c>
      <c r="O82" s="7">
        <v>0</v>
      </c>
      <c r="P82" s="46" t="s">
        <v>57</v>
      </c>
      <c r="Q82" s="14" t="s">
        <v>599</v>
      </c>
      <c r="R82" s="63" t="s">
        <v>68</v>
      </c>
    </row>
    <row r="83" spans="1:18" ht="18" customHeight="1" x14ac:dyDescent="0.25">
      <c r="A83" s="14" t="s">
        <v>47</v>
      </c>
      <c r="B83" s="63" t="s">
        <v>48</v>
      </c>
      <c r="C83" s="13" t="s">
        <v>672</v>
      </c>
      <c r="D83" s="14" t="s">
        <v>74</v>
      </c>
      <c r="E83" s="14" t="s">
        <v>49</v>
      </c>
      <c r="F83" s="7" t="s">
        <v>99</v>
      </c>
      <c r="G83" s="7" t="s">
        <v>131</v>
      </c>
      <c r="H83" s="7" t="s">
        <v>132</v>
      </c>
      <c r="I83" s="7" t="s">
        <v>201</v>
      </c>
      <c r="J83" s="7" t="s">
        <v>229</v>
      </c>
      <c r="K83" s="69">
        <v>2</v>
      </c>
      <c r="L83" s="69">
        <v>85064.547734464402</v>
      </c>
      <c r="M83" s="91">
        <f t="shared" si="3"/>
        <v>170129.0954689288</v>
      </c>
      <c r="N83" s="93">
        <f t="shared" si="2"/>
        <v>197349.75074395741</v>
      </c>
      <c r="O83" s="7">
        <v>0</v>
      </c>
      <c r="P83" s="46" t="s">
        <v>57</v>
      </c>
      <c r="Q83" s="14" t="s">
        <v>599</v>
      </c>
      <c r="R83" s="63" t="s">
        <v>68</v>
      </c>
    </row>
    <row r="84" spans="1:18" ht="18" customHeight="1" x14ac:dyDescent="0.25">
      <c r="A84" s="14" t="s">
        <v>47</v>
      </c>
      <c r="B84" s="63" t="s">
        <v>48</v>
      </c>
      <c r="C84" s="13" t="s">
        <v>673</v>
      </c>
      <c r="D84" s="14" t="s">
        <v>74</v>
      </c>
      <c r="E84" s="14" t="s">
        <v>49</v>
      </c>
      <c r="F84" s="7" t="s">
        <v>91</v>
      </c>
      <c r="G84" s="7" t="s">
        <v>121</v>
      </c>
      <c r="H84" s="7" t="s">
        <v>106</v>
      </c>
      <c r="I84" s="7" t="s">
        <v>202</v>
      </c>
      <c r="J84" s="7" t="s">
        <v>229</v>
      </c>
      <c r="K84" s="69">
        <v>2</v>
      </c>
      <c r="L84" s="69">
        <v>13502.309164200698</v>
      </c>
      <c r="M84" s="91">
        <f t="shared" si="3"/>
        <v>27004.618328401397</v>
      </c>
      <c r="N84" s="93">
        <f t="shared" si="2"/>
        <v>31325.357260945617</v>
      </c>
      <c r="O84" s="7">
        <v>0</v>
      </c>
      <c r="P84" s="46" t="s">
        <v>57</v>
      </c>
      <c r="Q84" s="14" t="s">
        <v>599</v>
      </c>
      <c r="R84" s="63" t="s">
        <v>68</v>
      </c>
    </row>
    <row r="85" spans="1:18" ht="18" customHeight="1" x14ac:dyDescent="0.25">
      <c r="A85" s="14" t="s">
        <v>47</v>
      </c>
      <c r="B85" s="63" t="s">
        <v>48</v>
      </c>
      <c r="C85" s="13" t="s">
        <v>674</v>
      </c>
      <c r="D85" s="14" t="s">
        <v>74</v>
      </c>
      <c r="E85" s="14" t="s">
        <v>49</v>
      </c>
      <c r="F85" s="7" t="s">
        <v>91</v>
      </c>
      <c r="G85" s="7" t="s">
        <v>121</v>
      </c>
      <c r="H85" s="7" t="s">
        <v>106</v>
      </c>
      <c r="I85" s="7" t="s">
        <v>203</v>
      </c>
      <c r="J85" s="7" t="s">
        <v>229</v>
      </c>
      <c r="K85" s="69">
        <v>1</v>
      </c>
      <c r="L85" s="69">
        <v>8776.5009567304551</v>
      </c>
      <c r="M85" s="91">
        <f t="shared" si="3"/>
        <v>8776.5009567304551</v>
      </c>
      <c r="N85" s="93">
        <f t="shared" si="2"/>
        <v>10180.741109807328</v>
      </c>
      <c r="O85" s="7">
        <v>0</v>
      </c>
      <c r="P85" s="46" t="s">
        <v>57</v>
      </c>
      <c r="Q85" s="14" t="s">
        <v>599</v>
      </c>
      <c r="R85" s="63" t="s">
        <v>68</v>
      </c>
    </row>
    <row r="86" spans="1:18" ht="18" customHeight="1" x14ac:dyDescent="0.25">
      <c r="A86" s="14" t="s">
        <v>47</v>
      </c>
      <c r="B86" s="63" t="s">
        <v>48</v>
      </c>
      <c r="C86" s="13" t="s">
        <v>675</v>
      </c>
      <c r="D86" s="14" t="s">
        <v>74</v>
      </c>
      <c r="E86" s="14" t="s">
        <v>49</v>
      </c>
      <c r="F86" s="7" t="s">
        <v>91</v>
      </c>
      <c r="G86" s="7" t="s">
        <v>121</v>
      </c>
      <c r="H86" s="7" t="s">
        <v>106</v>
      </c>
      <c r="I86" s="7" t="s">
        <v>204</v>
      </c>
      <c r="J86" s="7" t="s">
        <v>229</v>
      </c>
      <c r="K86" s="69">
        <v>2</v>
      </c>
      <c r="L86" s="69">
        <v>316629.14990050637</v>
      </c>
      <c r="M86" s="91">
        <f t="shared" si="3"/>
        <v>633258.29980101273</v>
      </c>
      <c r="N86" s="93">
        <f t="shared" si="2"/>
        <v>734579.62776917475</v>
      </c>
      <c r="O86" s="7">
        <v>0</v>
      </c>
      <c r="P86" s="46" t="s">
        <v>57</v>
      </c>
      <c r="Q86" s="14" t="s">
        <v>599</v>
      </c>
      <c r="R86" s="63" t="s">
        <v>68</v>
      </c>
    </row>
    <row r="87" spans="1:18" ht="18" customHeight="1" x14ac:dyDescent="0.25">
      <c r="A87" s="14" t="s">
        <v>47</v>
      </c>
      <c r="B87" s="63" t="s">
        <v>48</v>
      </c>
      <c r="C87" s="13" t="s">
        <v>676</v>
      </c>
      <c r="D87" s="14" t="s">
        <v>74</v>
      </c>
      <c r="E87" s="14" t="s">
        <v>49</v>
      </c>
      <c r="F87" s="7" t="s">
        <v>91</v>
      </c>
      <c r="G87" s="7" t="s">
        <v>121</v>
      </c>
      <c r="H87" s="7" t="s">
        <v>106</v>
      </c>
      <c r="I87" s="7" t="s">
        <v>205</v>
      </c>
      <c r="J87" s="7" t="s">
        <v>229</v>
      </c>
      <c r="K87" s="69">
        <v>3</v>
      </c>
      <c r="L87" s="69">
        <v>24979.271953771295</v>
      </c>
      <c r="M87" s="91">
        <f t="shared" si="3"/>
        <v>74937.81586131388</v>
      </c>
      <c r="N87" s="93">
        <f t="shared" si="2"/>
        <v>86927.86639912409</v>
      </c>
      <c r="O87" s="7">
        <v>0</v>
      </c>
      <c r="P87" s="46" t="s">
        <v>57</v>
      </c>
      <c r="Q87" s="14" t="s">
        <v>599</v>
      </c>
      <c r="R87" s="63" t="s">
        <v>68</v>
      </c>
    </row>
    <row r="88" spans="1:18" ht="18" customHeight="1" x14ac:dyDescent="0.25">
      <c r="A88" s="14" t="s">
        <v>47</v>
      </c>
      <c r="B88" s="63" t="s">
        <v>48</v>
      </c>
      <c r="C88" s="13" t="s">
        <v>677</v>
      </c>
      <c r="D88" s="14" t="s">
        <v>74</v>
      </c>
      <c r="E88" s="14" t="s">
        <v>49</v>
      </c>
      <c r="F88" s="7" t="s">
        <v>91</v>
      </c>
      <c r="G88" s="7" t="s">
        <v>121</v>
      </c>
      <c r="H88" s="7" t="s">
        <v>106</v>
      </c>
      <c r="I88" s="7" t="s">
        <v>206</v>
      </c>
      <c r="J88" s="7" t="s">
        <v>229</v>
      </c>
      <c r="K88" s="69">
        <v>2</v>
      </c>
      <c r="L88" s="69">
        <v>3375.5772910501746</v>
      </c>
      <c r="M88" s="91">
        <f t="shared" si="3"/>
        <v>6751.1545821003492</v>
      </c>
      <c r="N88" s="93">
        <f t="shared" si="2"/>
        <v>7831.3393152364042</v>
      </c>
      <c r="O88" s="7">
        <v>0</v>
      </c>
      <c r="P88" s="46" t="s">
        <v>57</v>
      </c>
      <c r="Q88" s="14" t="s">
        <v>599</v>
      </c>
      <c r="R88" s="63" t="s">
        <v>68</v>
      </c>
    </row>
    <row r="89" spans="1:18" ht="18" customHeight="1" x14ac:dyDescent="0.25">
      <c r="A89" s="14" t="s">
        <v>47</v>
      </c>
      <c r="B89" s="63" t="s">
        <v>48</v>
      </c>
      <c r="C89" s="13" t="s">
        <v>678</v>
      </c>
      <c r="D89" s="14" t="s">
        <v>74</v>
      </c>
      <c r="E89" s="14" t="s">
        <v>49</v>
      </c>
      <c r="F89" s="7" t="s">
        <v>91</v>
      </c>
      <c r="G89" s="7" t="s">
        <v>121</v>
      </c>
      <c r="H89" s="7" t="s">
        <v>106</v>
      </c>
      <c r="I89" s="7" t="s">
        <v>207</v>
      </c>
      <c r="J89" s="7" t="s">
        <v>229</v>
      </c>
      <c r="K89" s="69">
        <v>4</v>
      </c>
      <c r="L89" s="69">
        <v>6076.0391238903148</v>
      </c>
      <c r="M89" s="91">
        <f t="shared" si="3"/>
        <v>24304.156495561259</v>
      </c>
      <c r="N89" s="93">
        <f t="shared" si="2"/>
        <v>28192.82153485106</v>
      </c>
      <c r="O89" s="7">
        <v>0</v>
      </c>
      <c r="P89" s="46" t="s">
        <v>57</v>
      </c>
      <c r="Q89" s="14" t="s">
        <v>599</v>
      </c>
      <c r="R89" s="63" t="s">
        <v>68</v>
      </c>
    </row>
    <row r="90" spans="1:18" ht="18" customHeight="1" x14ac:dyDescent="0.25">
      <c r="A90" s="14" t="s">
        <v>47</v>
      </c>
      <c r="B90" s="63" t="s">
        <v>48</v>
      </c>
      <c r="C90" s="13" t="s">
        <v>679</v>
      </c>
      <c r="D90" s="14" t="s">
        <v>74</v>
      </c>
      <c r="E90" s="14" t="s">
        <v>49</v>
      </c>
      <c r="F90" s="7" t="s">
        <v>91</v>
      </c>
      <c r="G90" s="7" t="s">
        <v>121</v>
      </c>
      <c r="H90" s="7" t="s">
        <v>106</v>
      </c>
      <c r="I90" s="7" t="s">
        <v>208</v>
      </c>
      <c r="J90" s="7" t="s">
        <v>229</v>
      </c>
      <c r="K90" s="69">
        <v>16</v>
      </c>
      <c r="L90" s="69">
        <v>6076.0391238903148</v>
      </c>
      <c r="M90" s="91">
        <f t="shared" si="3"/>
        <v>97216.625982245037</v>
      </c>
      <c r="N90" s="93">
        <f t="shared" si="2"/>
        <v>112771.28613940424</v>
      </c>
      <c r="O90" s="7">
        <v>0</v>
      </c>
      <c r="P90" s="46" t="s">
        <v>57</v>
      </c>
      <c r="Q90" s="14" t="s">
        <v>599</v>
      </c>
      <c r="R90" s="63" t="s">
        <v>68</v>
      </c>
    </row>
    <row r="91" spans="1:18" ht="18" customHeight="1" x14ac:dyDescent="0.25">
      <c r="A91" s="14" t="s">
        <v>47</v>
      </c>
      <c r="B91" s="63" t="s">
        <v>48</v>
      </c>
      <c r="C91" s="13" t="s">
        <v>680</v>
      </c>
      <c r="D91" s="14" t="s">
        <v>74</v>
      </c>
      <c r="E91" s="14" t="s">
        <v>49</v>
      </c>
      <c r="F91" s="7" t="s">
        <v>91</v>
      </c>
      <c r="G91" s="7" t="s">
        <v>121</v>
      </c>
      <c r="H91" s="7" t="s">
        <v>106</v>
      </c>
      <c r="I91" s="7" t="s">
        <v>209</v>
      </c>
      <c r="J91" s="7" t="s">
        <v>229</v>
      </c>
      <c r="K91" s="69">
        <v>16</v>
      </c>
      <c r="L91" s="69">
        <v>10801.847331360559</v>
      </c>
      <c r="M91" s="91">
        <f t="shared" si="3"/>
        <v>172829.55730176895</v>
      </c>
      <c r="N91" s="93">
        <f t="shared" si="2"/>
        <v>200482.28647005197</v>
      </c>
      <c r="O91" s="7">
        <v>0</v>
      </c>
      <c r="P91" s="46" t="s">
        <v>57</v>
      </c>
      <c r="Q91" s="14" t="s">
        <v>599</v>
      </c>
      <c r="R91" s="63" t="s">
        <v>68</v>
      </c>
    </row>
    <row r="92" spans="1:18" ht="18" customHeight="1" x14ac:dyDescent="0.25">
      <c r="A92" s="14" t="s">
        <v>47</v>
      </c>
      <c r="B92" s="63" t="s">
        <v>48</v>
      </c>
      <c r="C92" s="13" t="s">
        <v>681</v>
      </c>
      <c r="D92" s="14" t="s">
        <v>74</v>
      </c>
      <c r="E92" s="14" t="s">
        <v>49</v>
      </c>
      <c r="F92" s="7" t="s">
        <v>91</v>
      </c>
      <c r="G92" s="7" t="s">
        <v>121</v>
      </c>
      <c r="H92" s="7" t="s">
        <v>106</v>
      </c>
      <c r="I92" s="7" t="s">
        <v>210</v>
      </c>
      <c r="J92" s="7" t="s">
        <v>229</v>
      </c>
      <c r="K92" s="69">
        <v>4</v>
      </c>
      <c r="L92" s="69">
        <v>8776.5009567304551</v>
      </c>
      <c r="M92" s="91">
        <f t="shared" si="3"/>
        <v>35106.00382692182</v>
      </c>
      <c r="N92" s="93">
        <f t="shared" si="2"/>
        <v>40722.964439229312</v>
      </c>
      <c r="O92" s="7">
        <v>0</v>
      </c>
      <c r="P92" s="46" t="s">
        <v>57</v>
      </c>
      <c r="Q92" s="14" t="s">
        <v>599</v>
      </c>
      <c r="R92" s="63" t="s">
        <v>68</v>
      </c>
    </row>
    <row r="93" spans="1:18" ht="18" customHeight="1" x14ac:dyDescent="0.25">
      <c r="A93" s="14" t="s">
        <v>47</v>
      </c>
      <c r="B93" s="63" t="s">
        <v>48</v>
      </c>
      <c r="C93" s="13" t="s">
        <v>682</v>
      </c>
      <c r="D93" s="14" t="s">
        <v>74</v>
      </c>
      <c r="E93" s="14" t="s">
        <v>49</v>
      </c>
      <c r="F93" s="7" t="s">
        <v>91</v>
      </c>
      <c r="G93" s="7" t="s">
        <v>121</v>
      </c>
      <c r="H93" s="7" t="s">
        <v>106</v>
      </c>
      <c r="I93" s="7" t="s">
        <v>211</v>
      </c>
      <c r="J93" s="7" t="s">
        <v>229</v>
      </c>
      <c r="K93" s="69">
        <v>4</v>
      </c>
      <c r="L93" s="69">
        <v>11476.962789570593</v>
      </c>
      <c r="M93" s="91">
        <f t="shared" si="3"/>
        <v>45907.85115828237</v>
      </c>
      <c r="N93" s="93">
        <f t="shared" si="2"/>
        <v>53253.107343607546</v>
      </c>
      <c r="O93" s="7">
        <v>0</v>
      </c>
      <c r="P93" s="46" t="s">
        <v>57</v>
      </c>
      <c r="Q93" s="14" t="s">
        <v>599</v>
      </c>
      <c r="R93" s="63" t="s">
        <v>68</v>
      </c>
    </row>
    <row r="94" spans="1:18" ht="18" customHeight="1" x14ac:dyDescent="0.25">
      <c r="A94" s="14" t="s">
        <v>47</v>
      </c>
      <c r="B94" s="63" t="s">
        <v>48</v>
      </c>
      <c r="C94" s="13" t="s">
        <v>683</v>
      </c>
      <c r="D94" s="14" t="s">
        <v>74</v>
      </c>
      <c r="E94" s="14" t="s">
        <v>49</v>
      </c>
      <c r="F94" s="7" t="s">
        <v>91</v>
      </c>
      <c r="G94" s="7" t="s">
        <v>121</v>
      </c>
      <c r="H94" s="7" t="s">
        <v>106</v>
      </c>
      <c r="I94" s="7" t="s">
        <v>212</v>
      </c>
      <c r="J94" s="7" t="s">
        <v>229</v>
      </c>
      <c r="K94" s="69">
        <v>2</v>
      </c>
      <c r="L94" s="69">
        <v>218737.40846005132</v>
      </c>
      <c r="M94" s="91">
        <f t="shared" si="3"/>
        <v>437474.81692010263</v>
      </c>
      <c r="N94" s="93">
        <f t="shared" si="2"/>
        <v>507470.78762731899</v>
      </c>
      <c r="O94" s="7">
        <v>0</v>
      </c>
      <c r="P94" s="46" t="s">
        <v>57</v>
      </c>
      <c r="Q94" s="14" t="s">
        <v>599</v>
      </c>
      <c r="R94" s="63" t="s">
        <v>68</v>
      </c>
    </row>
    <row r="95" spans="1:18" ht="18" customHeight="1" x14ac:dyDescent="0.25">
      <c r="A95" s="14" t="s">
        <v>47</v>
      </c>
      <c r="B95" s="63" t="s">
        <v>48</v>
      </c>
      <c r="C95" s="13" t="s">
        <v>684</v>
      </c>
      <c r="D95" s="14" t="s">
        <v>74</v>
      </c>
      <c r="E95" s="14" t="s">
        <v>49</v>
      </c>
      <c r="F95" s="7" t="s">
        <v>91</v>
      </c>
      <c r="G95" s="7" t="s">
        <v>121</v>
      </c>
      <c r="H95" s="7" t="s">
        <v>106</v>
      </c>
      <c r="I95" s="7" t="s">
        <v>213</v>
      </c>
      <c r="J95" s="7" t="s">
        <v>229</v>
      </c>
      <c r="K95" s="69">
        <v>3</v>
      </c>
      <c r="L95" s="69">
        <v>2700.4618328401398</v>
      </c>
      <c r="M95" s="91">
        <f t="shared" si="3"/>
        <v>8101.3854985204198</v>
      </c>
      <c r="N95" s="93">
        <f t="shared" si="2"/>
        <v>9397.6071782836862</v>
      </c>
      <c r="O95" s="7">
        <v>0</v>
      </c>
      <c r="P95" s="46" t="s">
        <v>57</v>
      </c>
      <c r="Q95" s="14" t="s">
        <v>599</v>
      </c>
      <c r="R95" s="63" t="s">
        <v>68</v>
      </c>
    </row>
    <row r="96" spans="1:18" ht="18" customHeight="1" x14ac:dyDescent="0.25">
      <c r="A96" s="14" t="s">
        <v>47</v>
      </c>
      <c r="B96" s="63" t="s">
        <v>48</v>
      </c>
      <c r="C96" s="13" t="s">
        <v>685</v>
      </c>
      <c r="D96" s="14" t="s">
        <v>74</v>
      </c>
      <c r="E96" s="14" t="s">
        <v>49</v>
      </c>
      <c r="F96" s="7" t="s">
        <v>91</v>
      </c>
      <c r="G96" s="7" t="s">
        <v>121</v>
      </c>
      <c r="H96" s="7" t="s">
        <v>106</v>
      </c>
      <c r="I96" s="7" t="s">
        <v>214</v>
      </c>
      <c r="J96" s="7" t="s">
        <v>229</v>
      </c>
      <c r="K96" s="69">
        <v>3</v>
      </c>
      <c r="L96" s="69">
        <v>4050.6927492602094</v>
      </c>
      <c r="M96" s="91">
        <f t="shared" si="3"/>
        <v>12152.078247780628</v>
      </c>
      <c r="N96" s="93">
        <f t="shared" si="2"/>
        <v>14096.410767425527</v>
      </c>
      <c r="O96" s="7">
        <v>0</v>
      </c>
      <c r="P96" s="46" t="s">
        <v>57</v>
      </c>
      <c r="Q96" s="14" t="s">
        <v>599</v>
      </c>
      <c r="R96" s="63" t="s">
        <v>68</v>
      </c>
    </row>
    <row r="97" spans="1:18" ht="18" customHeight="1" x14ac:dyDescent="0.25">
      <c r="A97" s="14" t="s">
        <v>47</v>
      </c>
      <c r="B97" s="63" t="s">
        <v>48</v>
      </c>
      <c r="C97" s="13" t="s">
        <v>686</v>
      </c>
      <c r="D97" s="14" t="s">
        <v>74</v>
      </c>
      <c r="E97" s="14" t="s">
        <v>49</v>
      </c>
      <c r="F97" s="7" t="s">
        <v>91</v>
      </c>
      <c r="G97" s="7" t="s">
        <v>121</v>
      </c>
      <c r="H97" s="7" t="s">
        <v>106</v>
      </c>
      <c r="I97" s="7" t="s">
        <v>215</v>
      </c>
      <c r="J97" s="7" t="s">
        <v>229</v>
      </c>
      <c r="K97" s="69">
        <v>8</v>
      </c>
      <c r="L97" s="69">
        <v>56709.698489642942</v>
      </c>
      <c r="M97" s="91">
        <f t="shared" si="3"/>
        <v>453677.58791714354</v>
      </c>
      <c r="N97" s="93">
        <f t="shared" si="2"/>
        <v>526266.00198388647</v>
      </c>
      <c r="O97" s="7">
        <v>0</v>
      </c>
      <c r="P97" s="46" t="s">
        <v>57</v>
      </c>
      <c r="Q97" s="14" t="s">
        <v>599</v>
      </c>
      <c r="R97" s="63" t="s">
        <v>68</v>
      </c>
    </row>
    <row r="98" spans="1:18" ht="18" customHeight="1" x14ac:dyDescent="0.25">
      <c r="A98" s="14" t="s">
        <v>47</v>
      </c>
      <c r="B98" s="63" t="s">
        <v>48</v>
      </c>
      <c r="C98" s="13" t="s">
        <v>687</v>
      </c>
      <c r="D98" s="14" t="s">
        <v>74</v>
      </c>
      <c r="E98" s="14" t="s">
        <v>49</v>
      </c>
      <c r="F98" s="7" t="s">
        <v>95</v>
      </c>
      <c r="G98" s="7" t="s">
        <v>116</v>
      </c>
      <c r="H98" s="7" t="s">
        <v>125</v>
      </c>
      <c r="I98" s="7" t="s">
        <v>216</v>
      </c>
      <c r="J98" s="7" t="s">
        <v>229</v>
      </c>
      <c r="K98" s="69">
        <v>12</v>
      </c>
      <c r="L98" s="69">
        <v>4725.8082074702443</v>
      </c>
      <c r="M98" s="91">
        <f t="shared" si="3"/>
        <v>56709.698489642935</v>
      </c>
      <c r="N98" s="93">
        <f t="shared" si="2"/>
        <v>65783.250247985794</v>
      </c>
      <c r="O98" s="7">
        <v>0</v>
      </c>
      <c r="P98" s="46" t="s">
        <v>57</v>
      </c>
      <c r="Q98" s="14" t="s">
        <v>599</v>
      </c>
      <c r="R98" s="63" t="s">
        <v>68</v>
      </c>
    </row>
    <row r="99" spans="1:18" ht="18" customHeight="1" x14ac:dyDescent="0.25">
      <c r="A99" s="14" t="s">
        <v>47</v>
      </c>
      <c r="B99" s="63" t="s">
        <v>48</v>
      </c>
      <c r="C99" s="13" t="s">
        <v>688</v>
      </c>
      <c r="D99" s="14" t="s">
        <v>74</v>
      </c>
      <c r="E99" s="14" t="s">
        <v>49</v>
      </c>
      <c r="F99" s="7" t="s">
        <v>98</v>
      </c>
      <c r="G99" s="7" t="s">
        <v>129</v>
      </c>
      <c r="H99" s="7" t="s">
        <v>130</v>
      </c>
      <c r="I99" s="7" t="s">
        <v>217</v>
      </c>
      <c r="J99" s="7" t="s">
        <v>229</v>
      </c>
      <c r="K99" s="69">
        <v>9</v>
      </c>
      <c r="L99" s="69">
        <v>25654.387411981326</v>
      </c>
      <c r="M99" s="91">
        <f t="shared" si="3"/>
        <v>230889.48670783194</v>
      </c>
      <c r="N99" s="93">
        <f t="shared" si="2"/>
        <v>267831.80458108505</v>
      </c>
      <c r="O99" s="7">
        <v>0</v>
      </c>
      <c r="P99" s="46" t="s">
        <v>57</v>
      </c>
      <c r="Q99" s="14" t="s">
        <v>599</v>
      </c>
      <c r="R99" s="63" t="s">
        <v>68</v>
      </c>
    </row>
    <row r="100" spans="1:18" ht="18" customHeight="1" x14ac:dyDescent="0.25">
      <c r="A100" s="14" t="s">
        <v>47</v>
      </c>
      <c r="B100" s="63" t="s">
        <v>48</v>
      </c>
      <c r="C100" s="13" t="s">
        <v>689</v>
      </c>
      <c r="D100" s="14" t="s">
        <v>74</v>
      </c>
      <c r="E100" s="14" t="s">
        <v>49</v>
      </c>
      <c r="F100" s="7" t="s">
        <v>98</v>
      </c>
      <c r="G100" s="7" t="s">
        <v>129</v>
      </c>
      <c r="H100" s="7" t="s">
        <v>130</v>
      </c>
      <c r="I100" s="7" t="s">
        <v>218</v>
      </c>
      <c r="J100" s="7" t="s">
        <v>229</v>
      </c>
      <c r="K100" s="69">
        <v>1</v>
      </c>
      <c r="L100" s="69">
        <v>29705.080161241534</v>
      </c>
      <c r="M100" s="91">
        <f t="shared" si="3"/>
        <v>29705.080161241534</v>
      </c>
      <c r="N100" s="93">
        <f t="shared" si="2"/>
        <v>34457.892987040177</v>
      </c>
      <c r="O100" s="7">
        <v>0</v>
      </c>
      <c r="P100" s="46" t="s">
        <v>57</v>
      </c>
      <c r="Q100" s="14" t="s">
        <v>599</v>
      </c>
      <c r="R100" s="63" t="s">
        <v>68</v>
      </c>
    </row>
    <row r="101" spans="1:18" ht="18" customHeight="1" x14ac:dyDescent="0.25">
      <c r="A101" s="14" t="s">
        <v>47</v>
      </c>
      <c r="B101" s="63" t="s">
        <v>48</v>
      </c>
      <c r="C101" s="13" t="s">
        <v>690</v>
      </c>
      <c r="D101" s="14" t="s">
        <v>74</v>
      </c>
      <c r="E101" s="14" t="s">
        <v>49</v>
      </c>
      <c r="F101" s="7" t="s">
        <v>98</v>
      </c>
      <c r="G101" s="7" t="s">
        <v>129</v>
      </c>
      <c r="H101" s="7" t="s">
        <v>130</v>
      </c>
      <c r="I101" s="7" t="s">
        <v>219</v>
      </c>
      <c r="J101" s="7" t="s">
        <v>229</v>
      </c>
      <c r="K101" s="69">
        <v>5</v>
      </c>
      <c r="L101" s="69">
        <v>43207.389325442236</v>
      </c>
      <c r="M101" s="91">
        <f t="shared" si="3"/>
        <v>216036.94662721117</v>
      </c>
      <c r="N101" s="93">
        <f t="shared" si="2"/>
        <v>250602.85808756493</v>
      </c>
      <c r="O101" s="7">
        <v>0</v>
      </c>
      <c r="P101" s="46" t="s">
        <v>57</v>
      </c>
      <c r="Q101" s="14" t="s">
        <v>599</v>
      </c>
      <c r="R101" s="63" t="s">
        <v>68</v>
      </c>
    </row>
    <row r="102" spans="1:18" ht="18" customHeight="1" x14ac:dyDescent="0.25">
      <c r="A102" s="14" t="s">
        <v>47</v>
      </c>
      <c r="B102" s="63" t="s">
        <v>48</v>
      </c>
      <c r="C102" s="13" t="s">
        <v>691</v>
      </c>
      <c r="D102" s="14" t="s">
        <v>74</v>
      </c>
      <c r="E102" s="14" t="s">
        <v>49</v>
      </c>
      <c r="F102" s="7" t="s">
        <v>98</v>
      </c>
      <c r="G102" s="7" t="s">
        <v>129</v>
      </c>
      <c r="H102" s="7" t="s">
        <v>130</v>
      </c>
      <c r="I102" s="7" t="s">
        <v>220</v>
      </c>
      <c r="J102" s="7" t="s">
        <v>229</v>
      </c>
      <c r="K102" s="69">
        <v>14</v>
      </c>
      <c r="L102" s="69">
        <v>45907.85115828237</v>
      </c>
      <c r="M102" s="91">
        <f t="shared" si="3"/>
        <v>642709.91621595318</v>
      </c>
      <c r="N102" s="93">
        <f t="shared" si="2"/>
        <v>745543.50281050568</v>
      </c>
      <c r="O102" s="7">
        <v>0</v>
      </c>
      <c r="P102" s="46" t="s">
        <v>57</v>
      </c>
      <c r="Q102" s="14" t="s">
        <v>599</v>
      </c>
      <c r="R102" s="63" t="s">
        <v>68</v>
      </c>
    </row>
    <row r="103" spans="1:18" ht="18" customHeight="1" x14ac:dyDescent="0.25">
      <c r="A103" s="14" t="s">
        <v>47</v>
      </c>
      <c r="B103" s="63" t="s">
        <v>48</v>
      </c>
      <c r="C103" s="13" t="s">
        <v>692</v>
      </c>
      <c r="D103" s="14" t="s">
        <v>74</v>
      </c>
      <c r="E103" s="14" t="s">
        <v>49</v>
      </c>
      <c r="F103" s="7" t="s">
        <v>98</v>
      </c>
      <c r="G103" s="7" t="s">
        <v>129</v>
      </c>
      <c r="H103" s="7" t="s">
        <v>130</v>
      </c>
      <c r="I103" s="7" t="s">
        <v>221</v>
      </c>
      <c r="J103" s="7" t="s">
        <v>229</v>
      </c>
      <c r="K103" s="69">
        <v>4</v>
      </c>
      <c r="L103" s="69">
        <v>67511.545821003485</v>
      </c>
      <c r="M103" s="91">
        <f t="shared" si="3"/>
        <v>270046.18328401394</v>
      </c>
      <c r="N103" s="93">
        <f t="shared" si="2"/>
        <v>313253.57260945614</v>
      </c>
      <c r="O103" s="7">
        <v>0</v>
      </c>
      <c r="P103" s="46" t="s">
        <v>57</v>
      </c>
      <c r="Q103" s="14" t="s">
        <v>599</v>
      </c>
      <c r="R103" s="63" t="s">
        <v>68</v>
      </c>
    </row>
    <row r="104" spans="1:18" ht="18" customHeight="1" x14ac:dyDescent="0.25">
      <c r="A104" s="14" t="s">
        <v>47</v>
      </c>
      <c r="B104" s="63" t="s">
        <v>48</v>
      </c>
      <c r="C104" s="13" t="s">
        <v>693</v>
      </c>
      <c r="D104" s="14" t="s">
        <v>74</v>
      </c>
      <c r="E104" s="14" t="s">
        <v>49</v>
      </c>
      <c r="F104" s="7" t="s">
        <v>100</v>
      </c>
      <c r="G104" s="7" t="s">
        <v>133</v>
      </c>
      <c r="H104" s="7" t="s">
        <v>134</v>
      </c>
      <c r="I104" s="7" t="s">
        <v>222</v>
      </c>
      <c r="J104" s="7" t="s">
        <v>229</v>
      </c>
      <c r="K104" s="69">
        <v>7</v>
      </c>
      <c r="L104" s="69">
        <v>148525.4008062077</v>
      </c>
      <c r="M104" s="91">
        <f t="shared" si="3"/>
        <v>1039677.805643454</v>
      </c>
      <c r="N104" s="93">
        <f t="shared" si="2"/>
        <v>1206026.2545464064</v>
      </c>
      <c r="O104" s="7">
        <v>0</v>
      </c>
      <c r="P104" s="46" t="s">
        <v>57</v>
      </c>
      <c r="Q104" s="14" t="s">
        <v>599</v>
      </c>
      <c r="R104" s="63" t="s">
        <v>68</v>
      </c>
    </row>
    <row r="105" spans="1:18" ht="18" customHeight="1" x14ac:dyDescent="0.25">
      <c r="A105" s="14" t="s">
        <v>47</v>
      </c>
      <c r="B105" s="63" t="s">
        <v>48</v>
      </c>
      <c r="C105" s="13" t="s">
        <v>694</v>
      </c>
      <c r="D105" s="14" t="s">
        <v>74</v>
      </c>
      <c r="E105" s="14" t="s">
        <v>49</v>
      </c>
      <c r="F105" s="7" t="s">
        <v>92</v>
      </c>
      <c r="G105" s="7" t="s">
        <v>122</v>
      </c>
      <c r="H105" s="7" t="s">
        <v>106</v>
      </c>
      <c r="I105" s="7" t="s">
        <v>223</v>
      </c>
      <c r="J105" s="7" t="s">
        <v>229</v>
      </c>
      <c r="K105" s="69">
        <v>8</v>
      </c>
      <c r="L105" s="69">
        <v>27004.618328401397</v>
      </c>
      <c r="M105" s="91">
        <f t="shared" si="3"/>
        <v>216036.94662721117</v>
      </c>
      <c r="N105" s="93">
        <f t="shared" si="2"/>
        <v>250602.85808756493</v>
      </c>
      <c r="O105" s="7">
        <v>0</v>
      </c>
      <c r="P105" s="46" t="s">
        <v>57</v>
      </c>
      <c r="Q105" s="14" t="s">
        <v>599</v>
      </c>
      <c r="R105" s="63" t="s">
        <v>68</v>
      </c>
    </row>
    <row r="106" spans="1:18" ht="18" customHeight="1" x14ac:dyDescent="0.25">
      <c r="A106" s="14" t="s">
        <v>47</v>
      </c>
      <c r="B106" s="63" t="s">
        <v>48</v>
      </c>
      <c r="C106" s="13" t="s">
        <v>695</v>
      </c>
      <c r="D106" s="14" t="s">
        <v>74</v>
      </c>
      <c r="E106" s="14" t="s">
        <v>49</v>
      </c>
      <c r="F106" s="7" t="s">
        <v>92</v>
      </c>
      <c r="G106" s="7" t="s">
        <v>122</v>
      </c>
      <c r="H106" s="7" t="s">
        <v>106</v>
      </c>
      <c r="I106" s="7" t="s">
        <v>224</v>
      </c>
      <c r="J106" s="7" t="s">
        <v>229</v>
      </c>
      <c r="K106" s="69">
        <v>16</v>
      </c>
      <c r="L106" s="69">
        <v>27004.618328401397</v>
      </c>
      <c r="M106" s="91">
        <f t="shared" si="3"/>
        <v>432073.89325442235</v>
      </c>
      <c r="N106" s="93">
        <f t="shared" si="2"/>
        <v>501205.71617512987</v>
      </c>
      <c r="O106" s="7">
        <v>0</v>
      </c>
      <c r="P106" s="46" t="s">
        <v>57</v>
      </c>
      <c r="Q106" s="14" t="s">
        <v>599</v>
      </c>
      <c r="R106" s="63" t="s">
        <v>68</v>
      </c>
    </row>
    <row r="107" spans="1:18" ht="18" customHeight="1" x14ac:dyDescent="0.25">
      <c r="A107" s="14" t="s">
        <v>47</v>
      </c>
      <c r="B107" s="63" t="s">
        <v>48</v>
      </c>
      <c r="C107" s="13" t="s">
        <v>696</v>
      </c>
      <c r="D107" s="14" t="s">
        <v>74</v>
      </c>
      <c r="E107" s="14" t="s">
        <v>49</v>
      </c>
      <c r="F107" s="7" t="s">
        <v>80</v>
      </c>
      <c r="G107" s="7" t="s">
        <v>101</v>
      </c>
      <c r="H107" s="7" t="s">
        <v>102</v>
      </c>
      <c r="I107" s="7" t="s">
        <v>225</v>
      </c>
      <c r="J107" s="7" t="s">
        <v>229</v>
      </c>
      <c r="K107" s="69">
        <v>1</v>
      </c>
      <c r="L107" s="69">
        <v>4050.6927492602094</v>
      </c>
      <c r="M107" s="91">
        <f t="shared" si="3"/>
        <v>4050.6927492602094</v>
      </c>
      <c r="N107" s="93">
        <f t="shared" si="2"/>
        <v>4698.8035891418431</v>
      </c>
      <c r="O107" s="7">
        <v>0</v>
      </c>
      <c r="P107" s="46" t="s">
        <v>57</v>
      </c>
      <c r="Q107" s="14" t="s">
        <v>599</v>
      </c>
      <c r="R107" s="63" t="s">
        <v>68</v>
      </c>
    </row>
    <row r="108" spans="1:18" ht="18" customHeight="1" x14ac:dyDescent="0.25">
      <c r="A108" s="14" t="s">
        <v>47</v>
      </c>
      <c r="B108" s="63" t="s">
        <v>48</v>
      </c>
      <c r="C108" s="13" t="s">
        <v>697</v>
      </c>
      <c r="D108" s="14" t="s">
        <v>74</v>
      </c>
      <c r="E108" s="14" t="s">
        <v>49</v>
      </c>
      <c r="F108" s="7" t="s">
        <v>80</v>
      </c>
      <c r="G108" s="7" t="s">
        <v>101</v>
      </c>
      <c r="H108" s="7" t="s">
        <v>102</v>
      </c>
      <c r="I108" s="7" t="s">
        <v>226</v>
      </c>
      <c r="J108" s="7" t="s">
        <v>229</v>
      </c>
      <c r="K108" s="69">
        <v>1</v>
      </c>
      <c r="L108" s="69">
        <v>675.11545821003494</v>
      </c>
      <c r="M108" s="91">
        <f t="shared" si="3"/>
        <v>675.11545821003494</v>
      </c>
      <c r="N108" s="93">
        <f t="shared" si="2"/>
        <v>783.13393152364051</v>
      </c>
      <c r="O108" s="7">
        <v>0</v>
      </c>
      <c r="P108" s="46" t="s">
        <v>57</v>
      </c>
      <c r="Q108" s="14" t="s">
        <v>599</v>
      </c>
      <c r="R108" s="63" t="s">
        <v>68</v>
      </c>
    </row>
    <row r="109" spans="1:18" ht="18" customHeight="1" x14ac:dyDescent="0.25">
      <c r="A109" s="14" t="s">
        <v>47</v>
      </c>
      <c r="B109" s="63" t="s">
        <v>48</v>
      </c>
      <c r="C109" s="13" t="s">
        <v>698</v>
      </c>
      <c r="D109" s="14" t="s">
        <v>74</v>
      </c>
      <c r="E109" s="14" t="s">
        <v>49</v>
      </c>
      <c r="F109" s="7" t="s">
        <v>80</v>
      </c>
      <c r="G109" s="7" t="s">
        <v>101</v>
      </c>
      <c r="H109" s="7" t="s">
        <v>102</v>
      </c>
      <c r="I109" s="7" t="s">
        <v>227</v>
      </c>
      <c r="J109" s="7" t="s">
        <v>229</v>
      </c>
      <c r="K109" s="69">
        <v>16</v>
      </c>
      <c r="L109" s="69">
        <v>4050.6927492602094</v>
      </c>
      <c r="M109" s="91">
        <f t="shared" si="3"/>
        <v>64811.083988163351</v>
      </c>
      <c r="N109" s="93">
        <f t="shared" si="2"/>
        <v>75180.857426269489</v>
      </c>
      <c r="O109" s="7">
        <v>0</v>
      </c>
      <c r="P109" s="46" t="s">
        <v>57</v>
      </c>
      <c r="Q109" s="14" t="s">
        <v>599</v>
      </c>
      <c r="R109" s="63" t="s">
        <v>68</v>
      </c>
    </row>
    <row r="110" spans="1:18" ht="18" customHeight="1" x14ac:dyDescent="0.25">
      <c r="A110" s="14" t="s">
        <v>47</v>
      </c>
      <c r="B110" s="63" t="s">
        <v>48</v>
      </c>
      <c r="C110" s="13" t="s">
        <v>699</v>
      </c>
      <c r="D110" s="14" t="s">
        <v>74</v>
      </c>
      <c r="E110" s="14" t="s">
        <v>49</v>
      </c>
      <c r="F110" s="7" t="s">
        <v>80</v>
      </c>
      <c r="G110" s="7" t="s">
        <v>101</v>
      </c>
      <c r="H110" s="7" t="s">
        <v>102</v>
      </c>
      <c r="I110" s="7" t="s">
        <v>228</v>
      </c>
      <c r="J110" s="7" t="s">
        <v>229</v>
      </c>
      <c r="K110" s="69">
        <v>1</v>
      </c>
      <c r="L110" s="69">
        <v>1350.2309164200699</v>
      </c>
      <c r="M110" s="91">
        <f t="shared" si="3"/>
        <v>1350.2309164200699</v>
      </c>
      <c r="N110" s="93">
        <f t="shared" si="2"/>
        <v>1566.267863047281</v>
      </c>
      <c r="O110" s="7">
        <v>0</v>
      </c>
      <c r="P110" s="46" t="s">
        <v>57</v>
      </c>
      <c r="Q110" s="14" t="s">
        <v>599</v>
      </c>
      <c r="R110" s="63" t="s">
        <v>68</v>
      </c>
    </row>
    <row r="111" spans="1:18" ht="18" customHeight="1" x14ac:dyDescent="0.25">
      <c r="A111" s="14" t="s">
        <v>47</v>
      </c>
      <c r="B111" s="63" t="s">
        <v>48</v>
      </c>
      <c r="C111" s="13" t="s">
        <v>700</v>
      </c>
      <c r="D111" s="14" t="s">
        <v>74</v>
      </c>
      <c r="E111" s="14" t="s">
        <v>49</v>
      </c>
      <c r="F111" s="7" t="s">
        <v>232</v>
      </c>
      <c r="G111" s="7" t="s">
        <v>246</v>
      </c>
      <c r="H111" s="7" t="s">
        <v>247</v>
      </c>
      <c r="I111" s="7" t="s">
        <v>272</v>
      </c>
      <c r="J111" s="7" t="s">
        <v>229</v>
      </c>
      <c r="K111" s="69">
        <v>6</v>
      </c>
      <c r="L111" s="71">
        <v>734326.87715420732</v>
      </c>
      <c r="M111" s="71">
        <f>K111*L111</f>
        <v>4405961.2629252439</v>
      </c>
      <c r="N111" s="71">
        <f t="shared" si="2"/>
        <v>5110915.0649932828</v>
      </c>
      <c r="O111" s="7">
        <v>0</v>
      </c>
      <c r="P111" s="46" t="s">
        <v>57</v>
      </c>
      <c r="Q111" s="14" t="s">
        <v>598</v>
      </c>
      <c r="R111" s="63" t="s">
        <v>68</v>
      </c>
    </row>
    <row r="112" spans="1:18" ht="18" customHeight="1" x14ac:dyDescent="0.25">
      <c r="A112" s="14" t="s">
        <v>47</v>
      </c>
      <c r="B112" s="63" t="s">
        <v>48</v>
      </c>
      <c r="C112" s="13" t="s">
        <v>701</v>
      </c>
      <c r="D112" s="14" t="s">
        <v>74</v>
      </c>
      <c r="E112" s="14" t="s">
        <v>49</v>
      </c>
      <c r="F112" s="7" t="s">
        <v>233</v>
      </c>
      <c r="G112" s="7" t="s">
        <v>248</v>
      </c>
      <c r="H112" s="7" t="s">
        <v>249</v>
      </c>
      <c r="I112" s="7" t="s">
        <v>273</v>
      </c>
      <c r="J112" s="7" t="s">
        <v>229</v>
      </c>
      <c r="K112" s="69">
        <v>6</v>
      </c>
      <c r="L112" s="71">
        <v>471440.319353742</v>
      </c>
      <c r="M112" s="71">
        <f t="shared" ref="M112:M150" si="4">K112*L112</f>
        <v>2828641.9161224519</v>
      </c>
      <c r="N112" s="71">
        <f t="shared" ref="N112:N150" si="5">M112*1.16</f>
        <v>3281224.622702044</v>
      </c>
      <c r="O112" s="7">
        <v>0</v>
      </c>
      <c r="P112" s="46" t="s">
        <v>57</v>
      </c>
      <c r="Q112" s="14" t="s">
        <v>598</v>
      </c>
      <c r="R112" s="63" t="s">
        <v>68</v>
      </c>
    </row>
    <row r="113" spans="1:18" ht="18" customHeight="1" x14ac:dyDescent="0.25">
      <c r="A113" s="14" t="s">
        <v>47</v>
      </c>
      <c r="B113" s="63" t="s">
        <v>48</v>
      </c>
      <c r="C113" s="13" t="s">
        <v>702</v>
      </c>
      <c r="D113" s="14" t="s">
        <v>74</v>
      </c>
      <c r="E113" s="14" t="s">
        <v>49</v>
      </c>
      <c r="F113" s="7" t="s">
        <v>233</v>
      </c>
      <c r="G113" s="7" t="s">
        <v>248</v>
      </c>
      <c r="H113" s="7" t="s">
        <v>249</v>
      </c>
      <c r="I113" s="7" t="s">
        <v>274</v>
      </c>
      <c r="J113" s="7" t="s">
        <v>229</v>
      </c>
      <c r="K113" s="69">
        <v>6</v>
      </c>
      <c r="L113" s="71">
        <v>471440.319353742</v>
      </c>
      <c r="M113" s="71">
        <f t="shared" si="4"/>
        <v>2828641.9161224519</v>
      </c>
      <c r="N113" s="71">
        <f t="shared" si="5"/>
        <v>3281224.622702044</v>
      </c>
      <c r="O113" s="7">
        <v>0</v>
      </c>
      <c r="P113" s="46" t="s">
        <v>57</v>
      </c>
      <c r="Q113" s="14" t="s">
        <v>598</v>
      </c>
      <c r="R113" s="63" t="s">
        <v>68</v>
      </c>
    </row>
    <row r="114" spans="1:18" ht="18" customHeight="1" x14ac:dyDescent="0.25">
      <c r="A114" s="14" t="s">
        <v>47</v>
      </c>
      <c r="B114" s="63" t="s">
        <v>48</v>
      </c>
      <c r="C114" s="13" t="s">
        <v>703</v>
      </c>
      <c r="D114" s="14" t="s">
        <v>74</v>
      </c>
      <c r="E114" s="14" t="s">
        <v>49</v>
      </c>
      <c r="F114" s="7" t="s">
        <v>234</v>
      </c>
      <c r="G114" s="7" t="s">
        <v>250</v>
      </c>
      <c r="H114" s="7" t="s">
        <v>251</v>
      </c>
      <c r="I114" s="7" t="s">
        <v>275</v>
      </c>
      <c r="J114" s="7" t="s">
        <v>229</v>
      </c>
      <c r="K114" s="69">
        <v>8</v>
      </c>
      <c r="L114" s="71">
        <v>261310.98303471805</v>
      </c>
      <c r="M114" s="71">
        <f t="shared" si="4"/>
        <v>2090487.8642777444</v>
      </c>
      <c r="N114" s="71">
        <f t="shared" si="5"/>
        <v>2424965.9225621833</v>
      </c>
      <c r="O114" s="7">
        <v>0</v>
      </c>
      <c r="P114" s="46" t="s">
        <v>57</v>
      </c>
      <c r="Q114" s="14" t="s">
        <v>598</v>
      </c>
      <c r="R114" s="63" t="s">
        <v>68</v>
      </c>
    </row>
    <row r="115" spans="1:18" ht="18" customHeight="1" x14ac:dyDescent="0.25">
      <c r="A115" s="14" t="s">
        <v>47</v>
      </c>
      <c r="B115" s="63" t="s">
        <v>48</v>
      </c>
      <c r="C115" s="13" t="s">
        <v>704</v>
      </c>
      <c r="D115" s="14" t="s">
        <v>74</v>
      </c>
      <c r="E115" s="14" t="s">
        <v>49</v>
      </c>
      <c r="F115" s="7" t="s">
        <v>232</v>
      </c>
      <c r="G115" s="7" t="s">
        <v>246</v>
      </c>
      <c r="H115" s="7" t="s">
        <v>247</v>
      </c>
      <c r="I115" s="7" t="s">
        <v>276</v>
      </c>
      <c r="J115" s="7" t="s">
        <v>229</v>
      </c>
      <c r="K115" s="69">
        <v>4</v>
      </c>
      <c r="L115" s="71">
        <v>479111.02418213798</v>
      </c>
      <c r="M115" s="71">
        <f t="shared" si="4"/>
        <v>1916444.0967285519</v>
      </c>
      <c r="N115" s="71">
        <f t="shared" si="5"/>
        <v>2223075.1522051198</v>
      </c>
      <c r="O115" s="7">
        <v>0</v>
      </c>
      <c r="P115" s="46" t="s">
        <v>57</v>
      </c>
      <c r="Q115" s="14" t="s">
        <v>598</v>
      </c>
      <c r="R115" s="63" t="s">
        <v>68</v>
      </c>
    </row>
    <row r="116" spans="1:18" ht="18" customHeight="1" x14ac:dyDescent="0.25">
      <c r="A116" s="14" t="s">
        <v>47</v>
      </c>
      <c r="B116" s="63" t="s">
        <v>48</v>
      </c>
      <c r="C116" s="13" t="s">
        <v>705</v>
      </c>
      <c r="D116" s="14" t="s">
        <v>74</v>
      </c>
      <c r="E116" s="14" t="s">
        <v>49</v>
      </c>
      <c r="F116" s="7" t="s">
        <v>235</v>
      </c>
      <c r="G116" s="7" t="s">
        <v>252</v>
      </c>
      <c r="H116" s="7" t="s">
        <v>106</v>
      </c>
      <c r="I116" s="7" t="s">
        <v>277</v>
      </c>
      <c r="J116" s="7" t="s">
        <v>229</v>
      </c>
      <c r="K116" s="69">
        <v>10</v>
      </c>
      <c r="L116" s="71">
        <v>137500.24625229233</v>
      </c>
      <c r="M116" s="71">
        <f t="shared" si="4"/>
        <v>1375002.4625229232</v>
      </c>
      <c r="N116" s="71">
        <f t="shared" si="5"/>
        <v>1595002.8565265909</v>
      </c>
      <c r="O116" s="7">
        <v>0</v>
      </c>
      <c r="P116" s="46" t="s">
        <v>57</v>
      </c>
      <c r="Q116" s="14" t="s">
        <v>598</v>
      </c>
      <c r="R116" s="63" t="s">
        <v>68</v>
      </c>
    </row>
    <row r="117" spans="1:18" ht="18" customHeight="1" x14ac:dyDescent="0.25">
      <c r="A117" s="14" t="s">
        <v>47</v>
      </c>
      <c r="B117" s="63" t="s">
        <v>48</v>
      </c>
      <c r="C117" s="13" t="s">
        <v>706</v>
      </c>
      <c r="D117" s="14" t="s">
        <v>74</v>
      </c>
      <c r="E117" s="14" t="s">
        <v>49</v>
      </c>
      <c r="F117" s="7" t="s">
        <v>235</v>
      </c>
      <c r="G117" s="7" t="s">
        <v>252</v>
      </c>
      <c r="H117" s="7" t="s">
        <v>106</v>
      </c>
      <c r="I117" s="7" t="s">
        <v>278</v>
      </c>
      <c r="J117" s="7" t="s">
        <v>229</v>
      </c>
      <c r="K117" s="69">
        <v>8</v>
      </c>
      <c r="L117" s="71">
        <v>158238.95354953353</v>
      </c>
      <c r="M117" s="71">
        <f t="shared" si="4"/>
        <v>1265911.6283962682</v>
      </c>
      <c r="N117" s="71">
        <f t="shared" si="5"/>
        <v>1468457.4889396711</v>
      </c>
      <c r="O117" s="7">
        <v>0</v>
      </c>
      <c r="P117" s="46" t="s">
        <v>57</v>
      </c>
      <c r="Q117" s="14" t="s">
        <v>598</v>
      </c>
      <c r="R117" s="63" t="s">
        <v>68</v>
      </c>
    </row>
    <row r="118" spans="1:18" ht="18" customHeight="1" x14ac:dyDescent="0.25">
      <c r="A118" s="14" t="s">
        <v>47</v>
      </c>
      <c r="B118" s="63" t="s">
        <v>48</v>
      </c>
      <c r="C118" s="13" t="s">
        <v>707</v>
      </c>
      <c r="D118" s="14" t="s">
        <v>74</v>
      </c>
      <c r="E118" s="14" t="s">
        <v>49</v>
      </c>
      <c r="F118" s="7" t="s">
        <v>235</v>
      </c>
      <c r="G118" s="7" t="s">
        <v>252</v>
      </c>
      <c r="H118" s="7" t="s">
        <v>106</v>
      </c>
      <c r="I118" s="7" t="s">
        <v>279</v>
      </c>
      <c r="J118" s="7" t="s">
        <v>229</v>
      </c>
      <c r="K118" s="69">
        <v>8</v>
      </c>
      <c r="L118" s="71">
        <v>157393.92210077631</v>
      </c>
      <c r="M118" s="71">
        <f t="shared" si="4"/>
        <v>1259151.3768062105</v>
      </c>
      <c r="N118" s="71">
        <f t="shared" si="5"/>
        <v>1460615.5970952041</v>
      </c>
      <c r="O118" s="7">
        <v>0</v>
      </c>
      <c r="P118" s="46" t="s">
        <v>57</v>
      </c>
      <c r="Q118" s="14" t="s">
        <v>598</v>
      </c>
      <c r="R118" s="63" t="s">
        <v>68</v>
      </c>
    </row>
    <row r="119" spans="1:18" ht="18" customHeight="1" x14ac:dyDescent="0.25">
      <c r="A119" s="14" t="s">
        <v>47</v>
      </c>
      <c r="B119" s="63" t="s">
        <v>48</v>
      </c>
      <c r="C119" s="13" t="s">
        <v>708</v>
      </c>
      <c r="D119" s="14" t="s">
        <v>74</v>
      </c>
      <c r="E119" s="14" t="s">
        <v>49</v>
      </c>
      <c r="F119" s="7" t="s">
        <v>236</v>
      </c>
      <c r="G119" s="7" t="s">
        <v>253</v>
      </c>
      <c r="H119" s="7" t="s">
        <v>254</v>
      </c>
      <c r="I119" s="7" t="s">
        <v>280</v>
      </c>
      <c r="J119" s="7" t="s">
        <v>229</v>
      </c>
      <c r="K119" s="69">
        <v>10</v>
      </c>
      <c r="L119" s="71">
        <v>102510.49245794587</v>
      </c>
      <c r="M119" s="71">
        <f t="shared" si="4"/>
        <v>1025104.9245794588</v>
      </c>
      <c r="N119" s="71">
        <f t="shared" si="5"/>
        <v>1189121.7125121721</v>
      </c>
      <c r="O119" s="7">
        <v>0</v>
      </c>
      <c r="P119" s="46" t="s">
        <v>57</v>
      </c>
      <c r="Q119" s="14" t="s">
        <v>598</v>
      </c>
      <c r="R119" s="63" t="s">
        <v>68</v>
      </c>
    </row>
    <row r="120" spans="1:18" ht="18" customHeight="1" x14ac:dyDescent="0.25">
      <c r="A120" s="14" t="s">
        <v>47</v>
      </c>
      <c r="B120" s="63" t="s">
        <v>48</v>
      </c>
      <c r="C120" s="13" t="s">
        <v>709</v>
      </c>
      <c r="D120" s="14" t="s">
        <v>74</v>
      </c>
      <c r="E120" s="14" t="s">
        <v>49</v>
      </c>
      <c r="F120" s="7" t="s">
        <v>236</v>
      </c>
      <c r="G120" s="7" t="s">
        <v>253</v>
      </c>
      <c r="H120" s="7" t="s">
        <v>254</v>
      </c>
      <c r="I120" s="7" t="s">
        <v>281</v>
      </c>
      <c r="J120" s="7" t="s">
        <v>229</v>
      </c>
      <c r="K120" s="69">
        <v>8</v>
      </c>
      <c r="L120" s="71">
        <v>102510.49245794587</v>
      </c>
      <c r="M120" s="71">
        <f t="shared" si="4"/>
        <v>820083.939663567</v>
      </c>
      <c r="N120" s="71">
        <f t="shared" si="5"/>
        <v>951297.37000973767</v>
      </c>
      <c r="O120" s="7">
        <v>0</v>
      </c>
      <c r="P120" s="46" t="s">
        <v>57</v>
      </c>
      <c r="Q120" s="14" t="s">
        <v>598</v>
      </c>
      <c r="R120" s="63" t="s">
        <v>68</v>
      </c>
    </row>
    <row r="121" spans="1:18" ht="18" customHeight="1" x14ac:dyDescent="0.25">
      <c r="A121" s="14" t="s">
        <v>47</v>
      </c>
      <c r="B121" s="63" t="s">
        <v>48</v>
      </c>
      <c r="C121" s="13" t="s">
        <v>710</v>
      </c>
      <c r="D121" s="14" t="s">
        <v>74</v>
      </c>
      <c r="E121" s="14" t="s">
        <v>49</v>
      </c>
      <c r="F121" s="7" t="s">
        <v>237</v>
      </c>
      <c r="G121" s="7" t="s">
        <v>255</v>
      </c>
      <c r="H121" s="7" t="s">
        <v>256</v>
      </c>
      <c r="I121" s="7" t="s">
        <v>282</v>
      </c>
      <c r="J121" s="7" t="s">
        <v>229</v>
      </c>
      <c r="K121" s="69">
        <v>2</v>
      </c>
      <c r="L121" s="71">
        <v>387738.59140039189</v>
      </c>
      <c r="M121" s="71">
        <f t="shared" si="4"/>
        <v>775477.18280078378</v>
      </c>
      <c r="N121" s="71">
        <f t="shared" si="5"/>
        <v>899553.53204890911</v>
      </c>
      <c r="O121" s="7">
        <v>0</v>
      </c>
      <c r="P121" s="46" t="s">
        <v>57</v>
      </c>
      <c r="Q121" s="14" t="s">
        <v>598</v>
      </c>
      <c r="R121" s="63" t="s">
        <v>68</v>
      </c>
    </row>
    <row r="122" spans="1:18" ht="18" customHeight="1" x14ac:dyDescent="0.25">
      <c r="A122" s="14" t="s">
        <v>47</v>
      </c>
      <c r="B122" s="63" t="s">
        <v>48</v>
      </c>
      <c r="C122" s="13" t="s">
        <v>711</v>
      </c>
      <c r="D122" s="14" t="s">
        <v>74</v>
      </c>
      <c r="E122" s="14" t="s">
        <v>49</v>
      </c>
      <c r="F122" s="7" t="s">
        <v>232</v>
      </c>
      <c r="G122" s="7" t="s">
        <v>246</v>
      </c>
      <c r="H122" s="7" t="s">
        <v>247</v>
      </c>
      <c r="I122" s="7" t="s">
        <v>283</v>
      </c>
      <c r="J122" s="7" t="s">
        <v>229</v>
      </c>
      <c r="K122" s="69">
        <v>2</v>
      </c>
      <c r="L122" s="71">
        <v>421190.93313958013</v>
      </c>
      <c r="M122" s="71">
        <f t="shared" si="4"/>
        <v>842381.86627916025</v>
      </c>
      <c r="N122" s="71">
        <f t="shared" si="5"/>
        <v>977162.96488382586</v>
      </c>
      <c r="O122" s="7">
        <v>0</v>
      </c>
      <c r="P122" s="46" t="s">
        <v>57</v>
      </c>
      <c r="Q122" s="14" t="s">
        <v>598</v>
      </c>
      <c r="R122" s="63" t="s">
        <v>68</v>
      </c>
    </row>
    <row r="123" spans="1:18" ht="18" customHeight="1" x14ac:dyDescent="0.25">
      <c r="A123" s="14" t="s">
        <v>47</v>
      </c>
      <c r="B123" s="63" t="s">
        <v>48</v>
      </c>
      <c r="C123" s="13" t="s">
        <v>712</v>
      </c>
      <c r="D123" s="14" t="s">
        <v>74</v>
      </c>
      <c r="E123" s="14" t="s">
        <v>49</v>
      </c>
      <c r="F123" s="7" t="s">
        <v>235</v>
      </c>
      <c r="G123" s="7" t="s">
        <v>252</v>
      </c>
      <c r="H123" s="7" t="s">
        <v>106</v>
      </c>
      <c r="I123" s="7" t="s">
        <v>284</v>
      </c>
      <c r="J123" s="7" t="s">
        <v>229</v>
      </c>
      <c r="K123" s="69">
        <v>4</v>
      </c>
      <c r="L123" s="71">
        <v>170816.29259651972</v>
      </c>
      <c r="M123" s="71">
        <f t="shared" si="4"/>
        <v>683265.17038607888</v>
      </c>
      <c r="N123" s="71">
        <f t="shared" si="5"/>
        <v>792587.59764785145</v>
      </c>
      <c r="O123" s="7">
        <v>0</v>
      </c>
      <c r="P123" s="46" t="s">
        <v>57</v>
      </c>
      <c r="Q123" s="14" t="s">
        <v>598</v>
      </c>
      <c r="R123" s="63" t="s">
        <v>68</v>
      </c>
    </row>
    <row r="124" spans="1:18" ht="18" customHeight="1" x14ac:dyDescent="0.25">
      <c r="A124" s="14" t="s">
        <v>47</v>
      </c>
      <c r="B124" s="63" t="s">
        <v>48</v>
      </c>
      <c r="C124" s="13" t="s">
        <v>713</v>
      </c>
      <c r="D124" s="14" t="s">
        <v>74</v>
      </c>
      <c r="E124" s="14" t="s">
        <v>49</v>
      </c>
      <c r="F124" s="7" t="s">
        <v>238</v>
      </c>
      <c r="G124" s="7" t="s">
        <v>257</v>
      </c>
      <c r="H124" s="7" t="s">
        <v>258</v>
      </c>
      <c r="I124" s="7" t="s">
        <v>285</v>
      </c>
      <c r="J124" s="7" t="s">
        <v>229</v>
      </c>
      <c r="K124" s="69">
        <v>20</v>
      </c>
      <c r="L124" s="71">
        <v>28136.821335715504</v>
      </c>
      <c r="M124" s="71">
        <f t="shared" si="4"/>
        <v>562736.42671431007</v>
      </c>
      <c r="N124" s="71">
        <f t="shared" si="5"/>
        <v>652774.25498859969</v>
      </c>
      <c r="O124" s="7">
        <v>0</v>
      </c>
      <c r="P124" s="46" t="s">
        <v>57</v>
      </c>
      <c r="Q124" s="14" t="s">
        <v>598</v>
      </c>
      <c r="R124" s="63" t="s">
        <v>68</v>
      </c>
    </row>
    <row r="125" spans="1:18" ht="18" customHeight="1" x14ac:dyDescent="0.25">
      <c r="A125" s="14" t="s">
        <v>47</v>
      </c>
      <c r="B125" s="63" t="s">
        <v>48</v>
      </c>
      <c r="C125" s="13" t="s">
        <v>714</v>
      </c>
      <c r="D125" s="14" t="s">
        <v>74</v>
      </c>
      <c r="E125" s="14" t="s">
        <v>49</v>
      </c>
      <c r="F125" s="7" t="s">
        <v>235</v>
      </c>
      <c r="G125" s="7" t="s">
        <v>252</v>
      </c>
      <c r="H125" s="7" t="s">
        <v>106</v>
      </c>
      <c r="I125" s="7" t="s">
        <v>286</v>
      </c>
      <c r="J125" s="7" t="s">
        <v>229</v>
      </c>
      <c r="K125" s="69">
        <v>10</v>
      </c>
      <c r="L125" s="71">
        <v>50113.090819201112</v>
      </c>
      <c r="M125" s="71">
        <f t="shared" si="4"/>
        <v>501130.90819201112</v>
      </c>
      <c r="N125" s="71">
        <f t="shared" si="5"/>
        <v>581311.85350273282</v>
      </c>
      <c r="O125" s="7">
        <v>0</v>
      </c>
      <c r="P125" s="46" t="s">
        <v>57</v>
      </c>
      <c r="Q125" s="14" t="s">
        <v>598</v>
      </c>
      <c r="R125" s="63" t="s">
        <v>68</v>
      </c>
    </row>
    <row r="126" spans="1:18" ht="18" customHeight="1" x14ac:dyDescent="0.25">
      <c r="A126" s="14" t="s">
        <v>47</v>
      </c>
      <c r="B126" s="63" t="s">
        <v>48</v>
      </c>
      <c r="C126" s="13" t="s">
        <v>715</v>
      </c>
      <c r="D126" s="14" t="s">
        <v>74</v>
      </c>
      <c r="E126" s="14" t="s">
        <v>49</v>
      </c>
      <c r="F126" s="7" t="s">
        <v>239</v>
      </c>
      <c r="G126" s="7" t="s">
        <v>259</v>
      </c>
      <c r="H126" s="7" t="s">
        <v>260</v>
      </c>
      <c r="I126" s="7" t="s">
        <v>287</v>
      </c>
      <c r="J126" s="7" t="s">
        <v>229</v>
      </c>
      <c r="K126" s="69">
        <v>1</v>
      </c>
      <c r="L126" s="71">
        <v>483450.66955769109</v>
      </c>
      <c r="M126" s="71">
        <f t="shared" si="4"/>
        <v>483450.66955769109</v>
      </c>
      <c r="N126" s="71">
        <f t="shared" si="5"/>
        <v>560802.7766869216</v>
      </c>
      <c r="O126" s="7">
        <v>0</v>
      </c>
      <c r="P126" s="46" t="s">
        <v>57</v>
      </c>
      <c r="Q126" s="14" t="s">
        <v>598</v>
      </c>
      <c r="R126" s="63" t="s">
        <v>68</v>
      </c>
    </row>
    <row r="127" spans="1:18" ht="18" customHeight="1" x14ac:dyDescent="0.25">
      <c r="A127" s="14" t="s">
        <v>47</v>
      </c>
      <c r="B127" s="63" t="s">
        <v>48</v>
      </c>
      <c r="C127" s="13" t="s">
        <v>716</v>
      </c>
      <c r="D127" s="14" t="s">
        <v>74</v>
      </c>
      <c r="E127" s="14" t="s">
        <v>49</v>
      </c>
      <c r="F127" s="7" t="s">
        <v>240</v>
      </c>
      <c r="G127" s="7" t="s">
        <v>261</v>
      </c>
      <c r="H127" s="7" t="s">
        <v>262</v>
      </c>
      <c r="I127" s="7" t="s">
        <v>288</v>
      </c>
      <c r="J127" s="7" t="s">
        <v>229</v>
      </c>
      <c r="K127" s="69">
        <v>20</v>
      </c>
      <c r="L127" s="71">
        <v>23742.657802178066</v>
      </c>
      <c r="M127" s="71">
        <f t="shared" si="4"/>
        <v>474853.15604356129</v>
      </c>
      <c r="N127" s="71">
        <f t="shared" si="5"/>
        <v>550829.66101053101</v>
      </c>
      <c r="O127" s="7">
        <v>0</v>
      </c>
      <c r="P127" s="46" t="s">
        <v>57</v>
      </c>
      <c r="Q127" s="14" t="s">
        <v>598</v>
      </c>
      <c r="R127" s="63" t="s">
        <v>68</v>
      </c>
    </row>
    <row r="128" spans="1:18" ht="18" customHeight="1" x14ac:dyDescent="0.25">
      <c r="A128" s="14" t="s">
        <v>47</v>
      </c>
      <c r="B128" s="63" t="s">
        <v>48</v>
      </c>
      <c r="C128" s="13" t="s">
        <v>717</v>
      </c>
      <c r="D128" s="14" t="s">
        <v>74</v>
      </c>
      <c r="E128" s="14" t="s">
        <v>49</v>
      </c>
      <c r="F128" s="7" t="s">
        <v>241</v>
      </c>
      <c r="G128" s="7" t="s">
        <v>263</v>
      </c>
      <c r="H128" s="7" t="s">
        <v>114</v>
      </c>
      <c r="I128" s="7" t="s">
        <v>289</v>
      </c>
      <c r="J128" s="7" t="s">
        <v>229</v>
      </c>
      <c r="K128" s="69">
        <v>4</v>
      </c>
      <c r="L128" s="71">
        <v>94409.094181473614</v>
      </c>
      <c r="M128" s="71">
        <f t="shared" si="4"/>
        <v>377636.37672589446</v>
      </c>
      <c r="N128" s="71">
        <f t="shared" si="5"/>
        <v>438058.19700203754</v>
      </c>
      <c r="O128" s="7">
        <v>0</v>
      </c>
      <c r="P128" s="46" t="s">
        <v>57</v>
      </c>
      <c r="Q128" s="14" t="s">
        <v>598</v>
      </c>
      <c r="R128" s="63" t="s">
        <v>68</v>
      </c>
    </row>
    <row r="129" spans="1:18" ht="18" customHeight="1" x14ac:dyDescent="0.25">
      <c r="A129" s="14" t="s">
        <v>47</v>
      </c>
      <c r="B129" s="63" t="s">
        <v>48</v>
      </c>
      <c r="C129" s="13" t="s">
        <v>718</v>
      </c>
      <c r="D129" s="14" t="s">
        <v>74</v>
      </c>
      <c r="E129" s="14" t="s">
        <v>49</v>
      </c>
      <c r="F129" s="7" t="s">
        <v>242</v>
      </c>
      <c r="G129" s="7" t="s">
        <v>264</v>
      </c>
      <c r="H129" s="7" t="s">
        <v>265</v>
      </c>
      <c r="I129" s="7" t="s">
        <v>290</v>
      </c>
      <c r="J129" s="7" t="s">
        <v>229</v>
      </c>
      <c r="K129" s="69">
        <v>20</v>
      </c>
      <c r="L129" s="71">
        <v>18830.57176778945</v>
      </c>
      <c r="M129" s="71">
        <f t="shared" si="4"/>
        <v>376611.43535578903</v>
      </c>
      <c r="N129" s="71">
        <f t="shared" si="5"/>
        <v>436869.26501271524</v>
      </c>
      <c r="O129" s="7">
        <v>0</v>
      </c>
      <c r="P129" s="46" t="s">
        <v>57</v>
      </c>
      <c r="Q129" s="14" t="s">
        <v>598</v>
      </c>
      <c r="R129" s="63" t="s">
        <v>68</v>
      </c>
    </row>
    <row r="130" spans="1:18" ht="18" customHeight="1" x14ac:dyDescent="0.25">
      <c r="A130" s="14" t="s">
        <v>47</v>
      </c>
      <c r="B130" s="63" t="s">
        <v>48</v>
      </c>
      <c r="C130" s="13" t="s">
        <v>719</v>
      </c>
      <c r="D130" s="14" t="s">
        <v>74</v>
      </c>
      <c r="E130" s="14" t="s">
        <v>49</v>
      </c>
      <c r="F130" s="7" t="s">
        <v>235</v>
      </c>
      <c r="G130" s="7" t="s">
        <v>252</v>
      </c>
      <c r="H130" s="7" t="s">
        <v>106</v>
      </c>
      <c r="I130" s="7" t="s">
        <v>291</v>
      </c>
      <c r="J130" s="7" t="s">
        <v>229</v>
      </c>
      <c r="K130" s="69">
        <v>10</v>
      </c>
      <c r="L130" s="71">
        <v>33408.727212800739</v>
      </c>
      <c r="M130" s="71">
        <f t="shared" si="4"/>
        <v>334087.27212800737</v>
      </c>
      <c r="N130" s="71">
        <f t="shared" si="5"/>
        <v>387541.23566848855</v>
      </c>
      <c r="O130" s="7">
        <v>0</v>
      </c>
      <c r="P130" s="46" t="s">
        <v>57</v>
      </c>
      <c r="Q130" s="14" t="s">
        <v>598</v>
      </c>
      <c r="R130" s="63" t="s">
        <v>68</v>
      </c>
    </row>
    <row r="131" spans="1:18" ht="18" customHeight="1" x14ac:dyDescent="0.25">
      <c r="A131" s="14" t="s">
        <v>47</v>
      </c>
      <c r="B131" s="63" t="s">
        <v>48</v>
      </c>
      <c r="C131" s="13" t="s">
        <v>720</v>
      </c>
      <c r="D131" s="14" t="s">
        <v>74</v>
      </c>
      <c r="E131" s="14" t="s">
        <v>49</v>
      </c>
      <c r="F131" s="7" t="s">
        <v>237</v>
      </c>
      <c r="G131" s="7" t="s">
        <v>255</v>
      </c>
      <c r="H131" s="7" t="s">
        <v>256</v>
      </c>
      <c r="I131" s="7" t="s">
        <v>292</v>
      </c>
      <c r="J131" s="7" t="s">
        <v>229</v>
      </c>
      <c r="K131" s="69">
        <v>2</v>
      </c>
      <c r="L131" s="71">
        <v>143453.62910418175</v>
      </c>
      <c r="M131" s="71">
        <f t="shared" si="4"/>
        <v>286907.25820836349</v>
      </c>
      <c r="N131" s="71">
        <f t="shared" si="5"/>
        <v>332812.41952170164</v>
      </c>
      <c r="O131" s="7">
        <v>0</v>
      </c>
      <c r="P131" s="46" t="s">
        <v>57</v>
      </c>
      <c r="Q131" s="14" t="s">
        <v>598</v>
      </c>
      <c r="R131" s="63" t="s">
        <v>68</v>
      </c>
    </row>
    <row r="132" spans="1:18" ht="18" customHeight="1" x14ac:dyDescent="0.25">
      <c r="A132" s="14" t="s">
        <v>47</v>
      </c>
      <c r="B132" s="63" t="s">
        <v>48</v>
      </c>
      <c r="C132" s="13" t="s">
        <v>721</v>
      </c>
      <c r="D132" s="14" t="s">
        <v>74</v>
      </c>
      <c r="E132" s="14" t="s">
        <v>49</v>
      </c>
      <c r="F132" s="7" t="s">
        <v>239</v>
      </c>
      <c r="G132" s="7" t="s">
        <v>259</v>
      </c>
      <c r="H132" s="7" t="s">
        <v>260</v>
      </c>
      <c r="I132" s="7" t="s">
        <v>293</v>
      </c>
      <c r="J132" s="7" t="s">
        <v>229</v>
      </c>
      <c r="K132" s="69">
        <v>2</v>
      </c>
      <c r="L132" s="71">
        <v>131127.07358392351</v>
      </c>
      <c r="M132" s="71">
        <f t="shared" si="4"/>
        <v>262254.14716784703</v>
      </c>
      <c r="N132" s="71">
        <f t="shared" si="5"/>
        <v>304214.81071470253</v>
      </c>
      <c r="O132" s="7">
        <v>0</v>
      </c>
      <c r="P132" s="46" t="s">
        <v>57</v>
      </c>
      <c r="Q132" s="14" t="s">
        <v>598</v>
      </c>
      <c r="R132" s="63" t="s">
        <v>68</v>
      </c>
    </row>
    <row r="133" spans="1:18" ht="18" customHeight="1" x14ac:dyDescent="0.25">
      <c r="A133" s="14" t="s">
        <v>47</v>
      </c>
      <c r="B133" s="63" t="s">
        <v>48</v>
      </c>
      <c r="C133" s="13" t="s">
        <v>722</v>
      </c>
      <c r="D133" s="14" t="s">
        <v>74</v>
      </c>
      <c r="E133" s="14" t="s">
        <v>49</v>
      </c>
      <c r="F133" s="7" t="s">
        <v>239</v>
      </c>
      <c r="G133" s="7" t="s">
        <v>259</v>
      </c>
      <c r="H133" s="7" t="s">
        <v>260</v>
      </c>
      <c r="I133" s="7" t="s">
        <v>294</v>
      </c>
      <c r="J133" s="7" t="s">
        <v>229</v>
      </c>
      <c r="K133" s="69">
        <v>2</v>
      </c>
      <c r="L133" s="71">
        <v>125108.26894245289</v>
      </c>
      <c r="M133" s="71">
        <f t="shared" si="4"/>
        <v>250216.53788490579</v>
      </c>
      <c r="N133" s="71">
        <f t="shared" si="5"/>
        <v>290251.1839464907</v>
      </c>
      <c r="O133" s="7">
        <v>0</v>
      </c>
      <c r="P133" s="46" t="s">
        <v>57</v>
      </c>
      <c r="Q133" s="14" t="s">
        <v>598</v>
      </c>
      <c r="R133" s="63" t="s">
        <v>68</v>
      </c>
    </row>
    <row r="134" spans="1:18" ht="18" customHeight="1" x14ac:dyDescent="0.25">
      <c r="A134" s="14" t="s">
        <v>47</v>
      </c>
      <c r="B134" s="63" t="s">
        <v>48</v>
      </c>
      <c r="C134" s="13" t="s">
        <v>723</v>
      </c>
      <c r="D134" s="14" t="s">
        <v>74</v>
      </c>
      <c r="E134" s="14" t="s">
        <v>49</v>
      </c>
      <c r="F134" s="7" t="s">
        <v>235</v>
      </c>
      <c r="G134" s="7" t="s">
        <v>252</v>
      </c>
      <c r="H134" s="7" t="s">
        <v>106</v>
      </c>
      <c r="I134" s="7" t="s">
        <v>295</v>
      </c>
      <c r="J134" s="7" t="s">
        <v>229</v>
      </c>
      <c r="K134" s="69">
        <v>12</v>
      </c>
      <c r="L134" s="71">
        <v>19566.566900577978</v>
      </c>
      <c r="M134" s="71">
        <f t="shared" si="4"/>
        <v>234798.80280693574</v>
      </c>
      <c r="N134" s="71">
        <f t="shared" si="5"/>
        <v>272366.61125604546</v>
      </c>
      <c r="O134" s="7">
        <v>0</v>
      </c>
      <c r="P134" s="46" t="s">
        <v>57</v>
      </c>
      <c r="Q134" s="14" t="s">
        <v>598</v>
      </c>
      <c r="R134" s="63" t="s">
        <v>68</v>
      </c>
    </row>
    <row r="135" spans="1:18" ht="18" customHeight="1" x14ac:dyDescent="0.25">
      <c r="A135" s="14" t="s">
        <v>47</v>
      </c>
      <c r="B135" s="63" t="s">
        <v>48</v>
      </c>
      <c r="C135" s="13" t="s">
        <v>724</v>
      </c>
      <c r="D135" s="14" t="s">
        <v>74</v>
      </c>
      <c r="E135" s="14" t="s">
        <v>49</v>
      </c>
      <c r="F135" s="7" t="s">
        <v>240</v>
      </c>
      <c r="G135" s="7" t="s">
        <v>261</v>
      </c>
      <c r="H135" s="7" t="s">
        <v>262</v>
      </c>
      <c r="I135" s="7" t="s">
        <v>296</v>
      </c>
      <c r="J135" s="7" t="s">
        <v>229</v>
      </c>
      <c r="K135" s="69">
        <v>8</v>
      </c>
      <c r="L135" s="71">
        <v>26528.535675177609</v>
      </c>
      <c r="M135" s="71">
        <f t="shared" si="4"/>
        <v>212228.28540142087</v>
      </c>
      <c r="N135" s="71">
        <f t="shared" si="5"/>
        <v>246184.81106564819</v>
      </c>
      <c r="O135" s="7">
        <v>0</v>
      </c>
      <c r="P135" s="46" t="s">
        <v>57</v>
      </c>
      <c r="Q135" s="14" t="s">
        <v>598</v>
      </c>
      <c r="R135" s="63" t="s">
        <v>68</v>
      </c>
    </row>
    <row r="136" spans="1:18" ht="18" customHeight="1" x14ac:dyDescent="0.25">
      <c r="A136" s="14" t="s">
        <v>47</v>
      </c>
      <c r="B136" s="63" t="s">
        <v>48</v>
      </c>
      <c r="C136" s="13" t="s">
        <v>725</v>
      </c>
      <c r="D136" s="14" t="s">
        <v>74</v>
      </c>
      <c r="E136" s="14" t="s">
        <v>49</v>
      </c>
      <c r="F136" s="7" t="s">
        <v>340</v>
      </c>
      <c r="G136" s="7" t="s">
        <v>341</v>
      </c>
      <c r="H136" s="7" t="s">
        <v>106</v>
      </c>
      <c r="I136" s="7" t="s">
        <v>297</v>
      </c>
      <c r="J136" s="7" t="s">
        <v>229</v>
      </c>
      <c r="K136" s="69">
        <v>8</v>
      </c>
      <c r="L136" s="71">
        <v>19599.277795368584</v>
      </c>
      <c r="M136" s="71">
        <f t="shared" si="4"/>
        <v>156794.22236294867</v>
      </c>
      <c r="N136" s="71">
        <f t="shared" si="5"/>
        <v>181881.29794102046</v>
      </c>
      <c r="O136" s="7">
        <v>0</v>
      </c>
      <c r="P136" s="46" t="s">
        <v>57</v>
      </c>
      <c r="Q136" s="14" t="s">
        <v>598</v>
      </c>
      <c r="R136" s="63" t="s">
        <v>68</v>
      </c>
    </row>
    <row r="137" spans="1:18" ht="18" customHeight="1" x14ac:dyDescent="0.25">
      <c r="A137" s="14" t="s">
        <v>47</v>
      </c>
      <c r="B137" s="63" t="s">
        <v>48</v>
      </c>
      <c r="C137" s="13" t="s">
        <v>726</v>
      </c>
      <c r="D137" s="14" t="s">
        <v>74</v>
      </c>
      <c r="E137" s="14" t="s">
        <v>49</v>
      </c>
      <c r="F137" s="7" t="s">
        <v>587</v>
      </c>
      <c r="G137" s="7" t="s">
        <v>591</v>
      </c>
      <c r="H137" s="7" t="s">
        <v>106</v>
      </c>
      <c r="I137" s="7" t="s">
        <v>298</v>
      </c>
      <c r="J137" s="7" t="s">
        <v>229</v>
      </c>
      <c r="K137" s="69">
        <v>6</v>
      </c>
      <c r="L137" s="71">
        <v>24723.984645896107</v>
      </c>
      <c r="M137" s="71">
        <f t="shared" si="4"/>
        <v>148343.90787537664</v>
      </c>
      <c r="N137" s="71">
        <f t="shared" si="5"/>
        <v>172078.93313543688</v>
      </c>
      <c r="O137" s="7">
        <v>0</v>
      </c>
      <c r="P137" s="46" t="s">
        <v>57</v>
      </c>
      <c r="Q137" s="14" t="s">
        <v>598</v>
      </c>
      <c r="R137" s="63" t="s">
        <v>68</v>
      </c>
    </row>
    <row r="138" spans="1:18" ht="18" customHeight="1" x14ac:dyDescent="0.25">
      <c r="A138" s="14" t="s">
        <v>47</v>
      </c>
      <c r="B138" s="63" t="s">
        <v>48</v>
      </c>
      <c r="C138" s="13" t="s">
        <v>727</v>
      </c>
      <c r="D138" s="14" t="s">
        <v>74</v>
      </c>
      <c r="E138" s="14" t="s">
        <v>49</v>
      </c>
      <c r="F138" s="7" t="s">
        <v>588</v>
      </c>
      <c r="G138" s="7" t="s">
        <v>259</v>
      </c>
      <c r="H138" s="7" t="s">
        <v>260</v>
      </c>
      <c r="I138" s="7" t="s">
        <v>299</v>
      </c>
      <c r="J138" s="7" t="s">
        <v>229</v>
      </c>
      <c r="K138" s="69">
        <v>2</v>
      </c>
      <c r="L138" s="71">
        <v>70977.189879806261</v>
      </c>
      <c r="M138" s="71">
        <f t="shared" si="4"/>
        <v>141954.37975961252</v>
      </c>
      <c r="N138" s="71">
        <f t="shared" si="5"/>
        <v>164667.08052115052</v>
      </c>
      <c r="O138" s="7">
        <v>0</v>
      </c>
      <c r="P138" s="46" t="s">
        <v>57</v>
      </c>
      <c r="Q138" s="14" t="s">
        <v>598</v>
      </c>
      <c r="R138" s="63" t="s">
        <v>68</v>
      </c>
    </row>
    <row r="139" spans="1:18" ht="18" customHeight="1" x14ac:dyDescent="0.25">
      <c r="A139" s="14" t="s">
        <v>47</v>
      </c>
      <c r="B139" s="63" t="s">
        <v>48</v>
      </c>
      <c r="C139" s="13" t="s">
        <v>728</v>
      </c>
      <c r="D139" s="14" t="s">
        <v>74</v>
      </c>
      <c r="E139" s="14" t="s">
        <v>49</v>
      </c>
      <c r="F139" s="7" t="s">
        <v>588</v>
      </c>
      <c r="G139" s="7" t="s">
        <v>592</v>
      </c>
      <c r="H139" s="7" t="s">
        <v>106</v>
      </c>
      <c r="I139" s="7" t="s">
        <v>300</v>
      </c>
      <c r="J139" s="7" t="s">
        <v>229</v>
      </c>
      <c r="K139" s="69">
        <v>4</v>
      </c>
      <c r="L139" s="71">
        <v>21654.612351378022</v>
      </c>
      <c r="M139" s="71">
        <f t="shared" si="4"/>
        <v>86618.449405512089</v>
      </c>
      <c r="N139" s="71">
        <f t="shared" si="5"/>
        <v>100477.40131039401</v>
      </c>
      <c r="O139" s="7">
        <v>0</v>
      </c>
      <c r="P139" s="46" t="s">
        <v>57</v>
      </c>
      <c r="Q139" s="14" t="s">
        <v>598</v>
      </c>
      <c r="R139" s="63" t="s">
        <v>68</v>
      </c>
    </row>
    <row r="140" spans="1:18" ht="18" customHeight="1" x14ac:dyDescent="0.25">
      <c r="A140" s="14" t="s">
        <v>47</v>
      </c>
      <c r="B140" s="63" t="s">
        <v>48</v>
      </c>
      <c r="C140" s="13" t="s">
        <v>729</v>
      </c>
      <c r="D140" s="14" t="s">
        <v>74</v>
      </c>
      <c r="E140" s="14" t="s">
        <v>49</v>
      </c>
      <c r="F140" s="7" t="s">
        <v>589</v>
      </c>
      <c r="G140" s="7" t="s">
        <v>268</v>
      </c>
      <c r="H140" s="7" t="s">
        <v>269</v>
      </c>
      <c r="I140" s="7" t="s">
        <v>301</v>
      </c>
      <c r="J140" s="7" t="s">
        <v>229</v>
      </c>
      <c r="K140" s="69">
        <v>4</v>
      </c>
      <c r="L140" s="71">
        <v>18530.721898875607</v>
      </c>
      <c r="M140" s="71">
        <f t="shared" si="4"/>
        <v>74122.887595502427</v>
      </c>
      <c r="N140" s="71">
        <f t="shared" si="5"/>
        <v>85982.549610782808</v>
      </c>
      <c r="O140" s="7">
        <v>0</v>
      </c>
      <c r="P140" s="46" t="s">
        <v>57</v>
      </c>
      <c r="Q140" s="14" t="s">
        <v>598</v>
      </c>
      <c r="R140" s="63" t="s">
        <v>68</v>
      </c>
    </row>
    <row r="141" spans="1:18" ht="18" customHeight="1" x14ac:dyDescent="0.25">
      <c r="A141" s="14" t="s">
        <v>47</v>
      </c>
      <c r="B141" s="63" t="s">
        <v>48</v>
      </c>
      <c r="C141" s="13" t="s">
        <v>730</v>
      </c>
      <c r="D141" s="14" t="s">
        <v>74</v>
      </c>
      <c r="E141" s="14" t="s">
        <v>49</v>
      </c>
      <c r="F141" s="7" t="s">
        <v>313</v>
      </c>
      <c r="G141" s="7" t="s">
        <v>261</v>
      </c>
      <c r="H141" s="7" t="s">
        <v>270</v>
      </c>
      <c r="I141" s="7" t="s">
        <v>302</v>
      </c>
      <c r="J141" s="7" t="s">
        <v>229</v>
      </c>
      <c r="K141" s="69">
        <v>4</v>
      </c>
      <c r="L141" s="71">
        <v>16758.881764384703</v>
      </c>
      <c r="M141" s="71">
        <f t="shared" si="4"/>
        <v>67035.527057538813</v>
      </c>
      <c r="N141" s="71">
        <f t="shared" si="5"/>
        <v>77761.211386745024</v>
      </c>
      <c r="O141" s="7">
        <v>0</v>
      </c>
      <c r="P141" s="46" t="s">
        <v>57</v>
      </c>
      <c r="Q141" s="14" t="s">
        <v>598</v>
      </c>
      <c r="R141" s="63" t="s">
        <v>68</v>
      </c>
    </row>
    <row r="142" spans="1:18" ht="18" customHeight="1" x14ac:dyDescent="0.25">
      <c r="A142" s="14" t="s">
        <v>47</v>
      </c>
      <c r="B142" s="63" t="s">
        <v>48</v>
      </c>
      <c r="C142" s="13" t="s">
        <v>731</v>
      </c>
      <c r="D142" s="14" t="s">
        <v>74</v>
      </c>
      <c r="E142" s="14" t="s">
        <v>49</v>
      </c>
      <c r="F142" s="7" t="s">
        <v>590</v>
      </c>
      <c r="G142" s="7" t="s">
        <v>271</v>
      </c>
      <c r="H142" s="7" t="s">
        <v>254</v>
      </c>
      <c r="I142" s="7" t="s">
        <v>303</v>
      </c>
      <c r="J142" s="7" t="s">
        <v>229</v>
      </c>
      <c r="K142" s="69">
        <v>6</v>
      </c>
      <c r="L142" s="71">
        <v>10303.931859039392</v>
      </c>
      <c r="M142" s="71">
        <f t="shared" si="4"/>
        <v>61823.591154236354</v>
      </c>
      <c r="N142" s="71">
        <f t="shared" si="5"/>
        <v>71715.365738914159</v>
      </c>
      <c r="O142" s="7">
        <v>0</v>
      </c>
      <c r="P142" s="46" t="s">
        <v>57</v>
      </c>
      <c r="Q142" s="14" t="s">
        <v>598</v>
      </c>
      <c r="R142" s="63" t="s">
        <v>68</v>
      </c>
    </row>
    <row r="143" spans="1:18" ht="18" customHeight="1" x14ac:dyDescent="0.25">
      <c r="A143" s="14" t="s">
        <v>47</v>
      </c>
      <c r="B143" s="63" t="s">
        <v>48</v>
      </c>
      <c r="C143" s="13" t="s">
        <v>732</v>
      </c>
      <c r="D143" s="14" t="s">
        <v>74</v>
      </c>
      <c r="E143" s="14" t="s">
        <v>49</v>
      </c>
      <c r="F143" s="7" t="s">
        <v>590</v>
      </c>
      <c r="G143" s="7" t="s">
        <v>123</v>
      </c>
      <c r="H143" s="7" t="s">
        <v>102</v>
      </c>
      <c r="I143" s="7" t="s">
        <v>304</v>
      </c>
      <c r="J143" s="7" t="s">
        <v>229</v>
      </c>
      <c r="K143" s="69">
        <v>4</v>
      </c>
      <c r="L143" s="71">
        <v>13498.695916921448</v>
      </c>
      <c r="M143" s="71">
        <f t="shared" si="4"/>
        <v>53994.783667685791</v>
      </c>
      <c r="N143" s="71">
        <f t="shared" si="5"/>
        <v>62633.949054515513</v>
      </c>
      <c r="O143" s="7">
        <v>0</v>
      </c>
      <c r="P143" s="46" t="s">
        <v>57</v>
      </c>
      <c r="Q143" s="14" t="s">
        <v>598</v>
      </c>
      <c r="R143" s="63" t="s">
        <v>68</v>
      </c>
    </row>
    <row r="144" spans="1:18" ht="18" customHeight="1" x14ac:dyDescent="0.25">
      <c r="A144" s="14" t="s">
        <v>47</v>
      </c>
      <c r="B144" s="63" t="s">
        <v>48</v>
      </c>
      <c r="C144" s="13" t="s">
        <v>733</v>
      </c>
      <c r="D144" s="14" t="s">
        <v>74</v>
      </c>
      <c r="E144" s="14" t="s">
        <v>49</v>
      </c>
      <c r="F144" s="7" t="s">
        <v>590</v>
      </c>
      <c r="G144" s="7" t="s">
        <v>271</v>
      </c>
      <c r="H144" s="7" t="s">
        <v>254</v>
      </c>
      <c r="I144" s="7" t="s">
        <v>305</v>
      </c>
      <c r="J144" s="7" t="s">
        <v>229</v>
      </c>
      <c r="K144" s="69">
        <v>2</v>
      </c>
      <c r="L144" s="71">
        <v>22199.793931221378</v>
      </c>
      <c r="M144" s="71">
        <f t="shared" si="4"/>
        <v>44399.587862442757</v>
      </c>
      <c r="N144" s="71">
        <f t="shared" si="5"/>
        <v>51503.521920433595</v>
      </c>
      <c r="O144" s="7">
        <v>0</v>
      </c>
      <c r="P144" s="46" t="s">
        <v>57</v>
      </c>
      <c r="Q144" s="14" t="s">
        <v>598</v>
      </c>
      <c r="R144" s="63" t="s">
        <v>68</v>
      </c>
    </row>
    <row r="145" spans="1:18" ht="18" customHeight="1" x14ac:dyDescent="0.25">
      <c r="A145" s="14" t="s">
        <v>47</v>
      </c>
      <c r="B145" s="63" t="s">
        <v>48</v>
      </c>
      <c r="C145" s="13" t="s">
        <v>734</v>
      </c>
      <c r="D145" s="14" t="s">
        <v>74</v>
      </c>
      <c r="E145" s="14" t="s">
        <v>49</v>
      </c>
      <c r="F145" s="7" t="s">
        <v>245</v>
      </c>
      <c r="G145" s="7" t="s">
        <v>268</v>
      </c>
      <c r="H145" s="7" t="s">
        <v>269</v>
      </c>
      <c r="I145" s="7" t="s">
        <v>306</v>
      </c>
      <c r="J145" s="7" t="s">
        <v>229</v>
      </c>
      <c r="K145" s="69">
        <v>6</v>
      </c>
      <c r="L145" s="71">
        <v>6683.9261688795214</v>
      </c>
      <c r="M145" s="71">
        <f t="shared" si="4"/>
        <v>40103.557013277124</v>
      </c>
      <c r="N145" s="71">
        <f t="shared" si="5"/>
        <v>46520.126135401464</v>
      </c>
      <c r="O145" s="7">
        <v>0</v>
      </c>
      <c r="P145" s="46" t="s">
        <v>57</v>
      </c>
      <c r="Q145" s="14" t="s">
        <v>598</v>
      </c>
      <c r="R145" s="63" t="s">
        <v>68</v>
      </c>
    </row>
    <row r="146" spans="1:18" ht="18" customHeight="1" x14ac:dyDescent="0.25">
      <c r="A146" s="14" t="s">
        <v>47</v>
      </c>
      <c r="B146" s="63" t="s">
        <v>48</v>
      </c>
      <c r="C146" s="13" t="s">
        <v>735</v>
      </c>
      <c r="D146" s="14" t="s">
        <v>74</v>
      </c>
      <c r="E146" s="14" t="s">
        <v>49</v>
      </c>
      <c r="F146" s="7" t="s">
        <v>91</v>
      </c>
      <c r="G146" s="7" t="s">
        <v>121</v>
      </c>
      <c r="H146" s="7" t="s">
        <v>106</v>
      </c>
      <c r="I146" s="7" t="s">
        <v>307</v>
      </c>
      <c r="J146" s="7" t="s">
        <v>229</v>
      </c>
      <c r="K146" s="69">
        <v>8</v>
      </c>
      <c r="L146" s="71">
        <v>2142.5636087843818</v>
      </c>
      <c r="M146" s="71">
        <f t="shared" si="4"/>
        <v>17140.508870275055</v>
      </c>
      <c r="N146" s="71">
        <f t="shared" si="5"/>
        <v>19882.990289519061</v>
      </c>
      <c r="O146" s="7">
        <v>0</v>
      </c>
      <c r="P146" s="46" t="s">
        <v>57</v>
      </c>
      <c r="Q146" s="14" t="s">
        <v>598</v>
      </c>
      <c r="R146" s="63" t="s">
        <v>68</v>
      </c>
    </row>
    <row r="147" spans="1:18" ht="18" customHeight="1" x14ac:dyDescent="0.25">
      <c r="A147" s="14" t="s">
        <v>47</v>
      </c>
      <c r="B147" s="63" t="s">
        <v>48</v>
      </c>
      <c r="C147" s="13" t="s">
        <v>736</v>
      </c>
      <c r="D147" s="14" t="s">
        <v>74</v>
      </c>
      <c r="E147" s="14" t="s">
        <v>49</v>
      </c>
      <c r="F147" s="7" t="s">
        <v>91</v>
      </c>
      <c r="G147" s="7" t="s">
        <v>121</v>
      </c>
      <c r="H147" s="7" t="s">
        <v>106</v>
      </c>
      <c r="I147" s="7" t="s">
        <v>308</v>
      </c>
      <c r="J147" s="7" t="s">
        <v>229</v>
      </c>
      <c r="K147" s="69">
        <v>8</v>
      </c>
      <c r="L147" s="71">
        <v>1210.3031072522463</v>
      </c>
      <c r="M147" s="71">
        <f t="shared" si="4"/>
        <v>9682.4248580179701</v>
      </c>
      <c r="N147" s="71">
        <f t="shared" si="5"/>
        <v>11231.612835300844</v>
      </c>
      <c r="O147" s="7">
        <v>0</v>
      </c>
      <c r="P147" s="46" t="s">
        <v>57</v>
      </c>
      <c r="Q147" s="14" t="s">
        <v>598</v>
      </c>
      <c r="R147" s="63" t="s">
        <v>68</v>
      </c>
    </row>
    <row r="148" spans="1:18" ht="18" customHeight="1" x14ac:dyDescent="0.25">
      <c r="A148" s="14" t="s">
        <v>47</v>
      </c>
      <c r="B148" s="63" t="s">
        <v>48</v>
      </c>
      <c r="C148" s="13" t="s">
        <v>737</v>
      </c>
      <c r="D148" s="14" t="s">
        <v>74</v>
      </c>
      <c r="E148" s="14" t="s">
        <v>49</v>
      </c>
      <c r="F148" s="7" t="s">
        <v>242</v>
      </c>
      <c r="G148" s="7" t="s">
        <v>264</v>
      </c>
      <c r="H148" s="7" t="s">
        <v>265</v>
      </c>
      <c r="I148" s="7" t="s">
        <v>309</v>
      </c>
      <c r="J148" s="7" t="s">
        <v>229</v>
      </c>
      <c r="K148" s="69">
        <v>2</v>
      </c>
      <c r="L148" s="71">
        <v>2197.0817667687174</v>
      </c>
      <c r="M148" s="71">
        <f t="shared" si="4"/>
        <v>4394.1635335374349</v>
      </c>
      <c r="N148" s="71">
        <f t="shared" si="5"/>
        <v>5097.2296989034239</v>
      </c>
      <c r="O148" s="7">
        <v>0</v>
      </c>
      <c r="P148" s="46" t="s">
        <v>57</v>
      </c>
      <c r="Q148" s="14" t="s">
        <v>598</v>
      </c>
      <c r="R148" s="63" t="s">
        <v>68</v>
      </c>
    </row>
    <row r="149" spans="1:18" ht="18" customHeight="1" x14ac:dyDescent="0.25">
      <c r="A149" s="14" t="s">
        <v>47</v>
      </c>
      <c r="B149" s="63" t="s">
        <v>48</v>
      </c>
      <c r="C149" s="13" t="s">
        <v>738</v>
      </c>
      <c r="D149" s="14" t="s">
        <v>74</v>
      </c>
      <c r="E149" s="14" t="s">
        <v>49</v>
      </c>
      <c r="F149" s="7" t="s">
        <v>588</v>
      </c>
      <c r="G149" s="7" t="s">
        <v>592</v>
      </c>
      <c r="H149" s="7" t="s">
        <v>106</v>
      </c>
      <c r="I149" s="7" t="s">
        <v>310</v>
      </c>
      <c r="J149" s="7" t="s">
        <v>229</v>
      </c>
      <c r="K149" s="69">
        <v>20</v>
      </c>
      <c r="L149" s="71">
        <v>40741.419461693855</v>
      </c>
      <c r="M149" s="71">
        <f t="shared" si="4"/>
        <v>814828.38923387707</v>
      </c>
      <c r="N149" s="71">
        <f t="shared" si="5"/>
        <v>945200.93151129736</v>
      </c>
      <c r="O149" s="7">
        <v>0</v>
      </c>
      <c r="P149" s="46" t="s">
        <v>57</v>
      </c>
      <c r="Q149" s="14" t="s">
        <v>598</v>
      </c>
      <c r="R149" s="63" t="s">
        <v>68</v>
      </c>
    </row>
    <row r="150" spans="1:18" ht="18" customHeight="1" x14ac:dyDescent="0.25">
      <c r="A150" s="14" t="s">
        <v>47</v>
      </c>
      <c r="B150" s="63" t="s">
        <v>48</v>
      </c>
      <c r="C150" s="13" t="s">
        <v>739</v>
      </c>
      <c r="D150" s="14" t="s">
        <v>74</v>
      </c>
      <c r="E150" s="14" t="s">
        <v>49</v>
      </c>
      <c r="F150" s="7" t="s">
        <v>589</v>
      </c>
      <c r="G150" s="7" t="s">
        <v>250</v>
      </c>
      <c r="H150" s="7" t="s">
        <v>251</v>
      </c>
      <c r="I150" s="7" t="s">
        <v>311</v>
      </c>
      <c r="J150" s="7" t="s">
        <v>229</v>
      </c>
      <c r="K150" s="69">
        <v>5</v>
      </c>
      <c r="L150" s="71">
        <v>60193.498230504716</v>
      </c>
      <c r="M150" s="71">
        <f t="shared" si="4"/>
        <v>300967.49115252355</v>
      </c>
      <c r="N150" s="71">
        <f t="shared" si="5"/>
        <v>349122.28973692731</v>
      </c>
      <c r="O150" s="7">
        <v>0</v>
      </c>
      <c r="P150" s="46" t="s">
        <v>57</v>
      </c>
      <c r="Q150" s="14" t="s">
        <v>598</v>
      </c>
      <c r="R150" s="63" t="s">
        <v>68</v>
      </c>
    </row>
    <row r="151" spans="1:18" ht="18" customHeight="1" x14ac:dyDescent="0.25">
      <c r="A151" s="14" t="s">
        <v>47</v>
      </c>
      <c r="B151" s="63" t="s">
        <v>48</v>
      </c>
      <c r="C151" s="13" t="s">
        <v>740</v>
      </c>
      <c r="D151" s="14" t="s">
        <v>74</v>
      </c>
      <c r="E151" s="14" t="s">
        <v>49</v>
      </c>
      <c r="F151" s="7" t="s">
        <v>313</v>
      </c>
      <c r="G151" s="7" t="s">
        <v>314</v>
      </c>
      <c r="H151" s="7" t="s">
        <v>315</v>
      </c>
      <c r="I151" s="7" t="s">
        <v>316</v>
      </c>
      <c r="J151" s="7" t="s">
        <v>229</v>
      </c>
      <c r="K151" s="69">
        <v>540</v>
      </c>
      <c r="L151" s="69">
        <v>121386.48536000001</v>
      </c>
      <c r="M151" s="71">
        <f t="shared" ref="M151:M152" si="6">K151*L151</f>
        <v>65548702.094400004</v>
      </c>
      <c r="N151" s="71">
        <f t="shared" ref="N151:N152" si="7">M151*1.16</f>
        <v>76036494.429503992</v>
      </c>
      <c r="O151" s="7">
        <v>0</v>
      </c>
      <c r="P151" s="46" t="s">
        <v>57</v>
      </c>
      <c r="Q151" s="14" t="s">
        <v>602</v>
      </c>
      <c r="R151" s="63" t="s">
        <v>68</v>
      </c>
    </row>
    <row r="152" spans="1:18" ht="18" customHeight="1" x14ac:dyDescent="0.25">
      <c r="A152" s="14" t="s">
        <v>47</v>
      </c>
      <c r="B152" s="63" t="s">
        <v>48</v>
      </c>
      <c r="C152" s="13" t="s">
        <v>741</v>
      </c>
      <c r="D152" s="14" t="s">
        <v>74</v>
      </c>
      <c r="E152" s="14" t="s">
        <v>49</v>
      </c>
      <c r="F152" s="7" t="s">
        <v>313</v>
      </c>
      <c r="G152" s="7" t="s">
        <v>314</v>
      </c>
      <c r="H152" s="7" t="s">
        <v>315</v>
      </c>
      <c r="I152" s="7" t="s">
        <v>317</v>
      </c>
      <c r="J152" s="7" t="s">
        <v>229</v>
      </c>
      <c r="K152" s="69">
        <v>240</v>
      </c>
      <c r="L152" s="69">
        <v>111423.65400000001</v>
      </c>
      <c r="M152" s="71">
        <f t="shared" si="6"/>
        <v>26741676.960000001</v>
      </c>
      <c r="N152" s="71">
        <f t="shared" si="7"/>
        <v>31020345.273599997</v>
      </c>
      <c r="O152" s="7">
        <v>0</v>
      </c>
      <c r="P152" s="46" t="s">
        <v>57</v>
      </c>
      <c r="Q152" s="14" t="s">
        <v>601</v>
      </c>
      <c r="R152" s="63" t="s">
        <v>68</v>
      </c>
    </row>
    <row r="153" spans="1:18" ht="18" customHeight="1" x14ac:dyDescent="0.25">
      <c r="A153" s="14" t="s">
        <v>47</v>
      </c>
      <c r="B153" s="63" t="s">
        <v>48</v>
      </c>
      <c r="C153" s="13" t="s">
        <v>742</v>
      </c>
      <c r="D153" s="14" t="s">
        <v>74</v>
      </c>
      <c r="E153" s="14" t="s">
        <v>49</v>
      </c>
      <c r="F153" s="7" t="s">
        <v>590</v>
      </c>
      <c r="G153" s="7" t="s">
        <v>321</v>
      </c>
      <c r="H153" s="7" t="s">
        <v>322</v>
      </c>
      <c r="I153" s="7" t="s">
        <v>327</v>
      </c>
      <c r="J153" s="7" t="s">
        <v>229</v>
      </c>
      <c r="K153" s="69">
        <v>176</v>
      </c>
      <c r="L153" s="69">
        <v>138677.67195207014</v>
      </c>
      <c r="M153" s="71">
        <f t="shared" ref="M153:M158" si="8">K153*L153</f>
        <v>24407270.263564344</v>
      </c>
      <c r="N153" s="71">
        <f t="shared" ref="N153:N158" si="9">M153*1.16</f>
        <v>28312433.505734637</v>
      </c>
      <c r="O153" s="7">
        <v>0</v>
      </c>
      <c r="P153" s="46" t="s">
        <v>57</v>
      </c>
      <c r="Q153" s="14" t="s">
        <v>597</v>
      </c>
      <c r="R153" s="63" t="s">
        <v>68</v>
      </c>
    </row>
    <row r="154" spans="1:18" ht="18" customHeight="1" x14ac:dyDescent="0.25">
      <c r="A154" s="14" t="s">
        <v>47</v>
      </c>
      <c r="B154" s="63" t="s">
        <v>48</v>
      </c>
      <c r="C154" s="13" t="s">
        <v>743</v>
      </c>
      <c r="D154" s="14" t="s">
        <v>74</v>
      </c>
      <c r="E154" s="14" t="s">
        <v>49</v>
      </c>
      <c r="F154" s="7" t="s">
        <v>590</v>
      </c>
      <c r="G154" s="7" t="s">
        <v>321</v>
      </c>
      <c r="H154" s="7" t="s">
        <v>322</v>
      </c>
      <c r="I154" s="7" t="s">
        <v>328</v>
      </c>
      <c r="J154" s="7" t="s">
        <v>229</v>
      </c>
      <c r="K154" s="69">
        <v>320</v>
      </c>
      <c r="L154" s="69">
        <v>173347.08994008767</v>
      </c>
      <c r="M154" s="71">
        <f t="shared" si="8"/>
        <v>55471068.780828051</v>
      </c>
      <c r="N154" s="71">
        <f t="shared" si="9"/>
        <v>64346439.785760537</v>
      </c>
      <c r="O154" s="7">
        <v>0</v>
      </c>
      <c r="P154" s="46" t="s">
        <v>57</v>
      </c>
      <c r="Q154" s="14" t="s">
        <v>597</v>
      </c>
      <c r="R154" s="63" t="s">
        <v>68</v>
      </c>
    </row>
    <row r="155" spans="1:18" ht="18" customHeight="1" x14ac:dyDescent="0.25">
      <c r="A155" s="14" t="s">
        <v>47</v>
      </c>
      <c r="B155" s="63" t="s">
        <v>48</v>
      </c>
      <c r="C155" s="13" t="s">
        <v>744</v>
      </c>
      <c r="D155" s="14" t="s">
        <v>74</v>
      </c>
      <c r="E155" s="14" t="s">
        <v>49</v>
      </c>
      <c r="F155" s="7" t="s">
        <v>319</v>
      </c>
      <c r="G155" s="7" t="s">
        <v>323</v>
      </c>
      <c r="H155" s="7" t="s">
        <v>324</v>
      </c>
      <c r="I155" s="7" t="s">
        <v>329</v>
      </c>
      <c r="J155" s="7" t="s">
        <v>229</v>
      </c>
      <c r="K155" s="69">
        <v>96</v>
      </c>
      <c r="L155" s="69">
        <v>642365.44272138143</v>
      </c>
      <c r="M155" s="71">
        <f t="shared" si="8"/>
        <v>61667082.501252621</v>
      </c>
      <c r="N155" s="71">
        <f t="shared" si="9"/>
        <v>71533815.70145303</v>
      </c>
      <c r="O155" s="7">
        <v>0</v>
      </c>
      <c r="P155" s="46" t="s">
        <v>57</v>
      </c>
      <c r="Q155" s="14" t="s">
        <v>597</v>
      </c>
      <c r="R155" s="63" t="s">
        <v>68</v>
      </c>
    </row>
    <row r="156" spans="1:18" ht="18" customHeight="1" x14ac:dyDescent="0.25">
      <c r="A156" s="14" t="s">
        <v>47</v>
      </c>
      <c r="B156" s="63" t="s">
        <v>48</v>
      </c>
      <c r="C156" s="13" t="s">
        <v>745</v>
      </c>
      <c r="D156" s="14" t="s">
        <v>74</v>
      </c>
      <c r="E156" s="14" t="s">
        <v>49</v>
      </c>
      <c r="F156" s="7" t="s">
        <v>320</v>
      </c>
      <c r="G156" s="7" t="s">
        <v>325</v>
      </c>
      <c r="H156" s="7" t="s">
        <v>326</v>
      </c>
      <c r="I156" s="7" t="s">
        <v>330</v>
      </c>
      <c r="J156" s="7" t="s">
        <v>229</v>
      </c>
      <c r="K156" s="69">
        <v>88</v>
      </c>
      <c r="L156" s="69">
        <v>603771.1849611355</v>
      </c>
      <c r="M156" s="71">
        <f t="shared" si="8"/>
        <v>53131864.276579924</v>
      </c>
      <c r="N156" s="71">
        <f t="shared" si="9"/>
        <v>61632962.560832709</v>
      </c>
      <c r="O156" s="7">
        <v>0</v>
      </c>
      <c r="P156" s="46" t="s">
        <v>57</v>
      </c>
      <c r="Q156" s="14" t="s">
        <v>597</v>
      </c>
      <c r="R156" s="63" t="s">
        <v>68</v>
      </c>
    </row>
    <row r="157" spans="1:18" ht="18" customHeight="1" x14ac:dyDescent="0.25">
      <c r="A157" s="14" t="s">
        <v>47</v>
      </c>
      <c r="B157" s="63" t="s">
        <v>48</v>
      </c>
      <c r="C157" s="13" t="s">
        <v>746</v>
      </c>
      <c r="D157" s="14" t="s">
        <v>74</v>
      </c>
      <c r="E157" s="14" t="s">
        <v>49</v>
      </c>
      <c r="F157" s="7" t="s">
        <v>319</v>
      </c>
      <c r="G157" s="7" t="s">
        <v>323</v>
      </c>
      <c r="H157" s="7" t="s">
        <v>324</v>
      </c>
      <c r="I157" s="7" t="s">
        <v>331</v>
      </c>
      <c r="J157" s="7" t="s">
        <v>229</v>
      </c>
      <c r="K157" s="69">
        <v>2</v>
      </c>
      <c r="L157" s="69">
        <v>138677.67195207014</v>
      </c>
      <c r="M157" s="71">
        <f t="shared" si="8"/>
        <v>277355.34390414029</v>
      </c>
      <c r="N157" s="71">
        <f t="shared" si="9"/>
        <v>321732.19892880274</v>
      </c>
      <c r="O157" s="7">
        <v>0</v>
      </c>
      <c r="P157" s="46" t="s">
        <v>57</v>
      </c>
      <c r="Q157" s="14" t="s">
        <v>597</v>
      </c>
      <c r="R157" s="63" t="s">
        <v>68</v>
      </c>
    </row>
    <row r="158" spans="1:18" ht="18" customHeight="1" x14ac:dyDescent="0.25">
      <c r="A158" s="14" t="s">
        <v>47</v>
      </c>
      <c r="B158" s="63" t="s">
        <v>48</v>
      </c>
      <c r="C158" s="13" t="s">
        <v>747</v>
      </c>
      <c r="D158" s="14" t="s">
        <v>74</v>
      </c>
      <c r="E158" s="14" t="s">
        <v>49</v>
      </c>
      <c r="F158" s="7" t="s">
        <v>319</v>
      </c>
      <c r="G158" s="7" t="s">
        <v>323</v>
      </c>
      <c r="H158" s="7" t="s">
        <v>324</v>
      </c>
      <c r="I158" s="7" t="s">
        <v>332</v>
      </c>
      <c r="J158" s="7" t="s">
        <v>229</v>
      </c>
      <c r="K158" s="69">
        <v>4</v>
      </c>
      <c r="L158" s="69">
        <v>508920.89046561584</v>
      </c>
      <c r="M158" s="71">
        <f t="shared" si="8"/>
        <v>2035683.5618624634</v>
      </c>
      <c r="N158" s="71">
        <f t="shared" si="9"/>
        <v>2361392.9317604573</v>
      </c>
      <c r="O158" s="7">
        <v>0</v>
      </c>
      <c r="P158" s="46" t="s">
        <v>57</v>
      </c>
      <c r="Q158" s="14" t="s">
        <v>597</v>
      </c>
      <c r="R158" s="63" t="s">
        <v>68</v>
      </c>
    </row>
    <row r="159" spans="1:18" ht="18" customHeight="1" x14ac:dyDescent="0.25">
      <c r="A159" s="14" t="s">
        <v>47</v>
      </c>
      <c r="B159" s="63" t="s">
        <v>48</v>
      </c>
      <c r="C159" s="13" t="s">
        <v>748</v>
      </c>
      <c r="D159" s="14" t="s">
        <v>74</v>
      </c>
      <c r="E159" s="14" t="s">
        <v>49</v>
      </c>
      <c r="F159" s="7" t="s">
        <v>333</v>
      </c>
      <c r="G159" s="7" t="s">
        <v>109</v>
      </c>
      <c r="H159" s="7" t="s">
        <v>334</v>
      </c>
      <c r="I159" s="7" t="s">
        <v>392</v>
      </c>
      <c r="J159" s="7" t="s">
        <v>229</v>
      </c>
      <c r="K159" s="69">
        <v>8</v>
      </c>
      <c r="L159" s="69">
        <v>44676.5936</v>
      </c>
      <c r="M159" s="71">
        <f t="shared" ref="M159:M222" si="10">K159*L159</f>
        <v>357412.7488</v>
      </c>
      <c r="N159" s="71">
        <f t="shared" ref="N159:N222" si="11">M159*1.16</f>
        <v>414598.78860799997</v>
      </c>
      <c r="O159" s="7">
        <v>0</v>
      </c>
      <c r="P159" s="46" t="s">
        <v>57</v>
      </c>
      <c r="Q159" s="14" t="s">
        <v>600</v>
      </c>
      <c r="R159" s="63" t="s">
        <v>68</v>
      </c>
    </row>
    <row r="160" spans="1:18" ht="18" customHeight="1" x14ac:dyDescent="0.25">
      <c r="A160" s="14" t="s">
        <v>47</v>
      </c>
      <c r="B160" s="63" t="s">
        <v>48</v>
      </c>
      <c r="C160" s="13" t="s">
        <v>749</v>
      </c>
      <c r="D160" s="14" t="s">
        <v>74</v>
      </c>
      <c r="E160" s="14" t="s">
        <v>49</v>
      </c>
      <c r="F160" s="7" t="s">
        <v>333</v>
      </c>
      <c r="G160" s="7" t="s">
        <v>109</v>
      </c>
      <c r="H160" s="7" t="s">
        <v>334</v>
      </c>
      <c r="I160" s="7" t="s">
        <v>393</v>
      </c>
      <c r="J160" s="7" t="s">
        <v>229</v>
      </c>
      <c r="K160" s="69">
        <v>8</v>
      </c>
      <c r="L160" s="69">
        <v>11349073.578699999</v>
      </c>
      <c r="M160" s="71">
        <f t="shared" si="10"/>
        <v>90792588.629599988</v>
      </c>
      <c r="N160" s="71">
        <f t="shared" si="11"/>
        <v>105319402.81033598</v>
      </c>
      <c r="O160" s="7">
        <v>0</v>
      </c>
      <c r="P160" s="46" t="s">
        <v>57</v>
      </c>
      <c r="Q160" s="14" t="s">
        <v>600</v>
      </c>
      <c r="R160" s="63" t="s">
        <v>68</v>
      </c>
    </row>
    <row r="161" spans="1:18" ht="18" customHeight="1" x14ac:dyDescent="0.25">
      <c r="A161" s="14" t="s">
        <v>47</v>
      </c>
      <c r="B161" s="63" t="s">
        <v>48</v>
      </c>
      <c r="C161" s="13" t="s">
        <v>750</v>
      </c>
      <c r="D161" s="14" t="s">
        <v>74</v>
      </c>
      <c r="E161" s="14" t="s">
        <v>49</v>
      </c>
      <c r="F161" s="7" t="s">
        <v>333</v>
      </c>
      <c r="G161" s="7" t="s">
        <v>109</v>
      </c>
      <c r="H161" s="7" t="s">
        <v>334</v>
      </c>
      <c r="I161" s="7" t="s">
        <v>394</v>
      </c>
      <c r="J161" s="7" t="s">
        <v>229</v>
      </c>
      <c r="K161" s="69">
        <v>7</v>
      </c>
      <c r="L161" s="69">
        <v>9598251.5286999997</v>
      </c>
      <c r="M161" s="71">
        <f t="shared" si="10"/>
        <v>67187760.700900003</v>
      </c>
      <c r="N161" s="71">
        <f t="shared" si="11"/>
        <v>77937802.413044006</v>
      </c>
      <c r="O161" s="7">
        <v>0</v>
      </c>
      <c r="P161" s="46" t="s">
        <v>57</v>
      </c>
      <c r="Q161" s="14" t="s">
        <v>600</v>
      </c>
      <c r="R161" s="63" t="s">
        <v>68</v>
      </c>
    </row>
    <row r="162" spans="1:18" ht="18" customHeight="1" x14ac:dyDescent="0.25">
      <c r="A162" s="14" t="s">
        <v>47</v>
      </c>
      <c r="B162" s="63" t="s">
        <v>48</v>
      </c>
      <c r="C162" s="13" t="s">
        <v>751</v>
      </c>
      <c r="D162" s="14" t="s">
        <v>74</v>
      </c>
      <c r="E162" s="14" t="s">
        <v>49</v>
      </c>
      <c r="F162" s="7" t="s">
        <v>333</v>
      </c>
      <c r="G162" s="7" t="s">
        <v>109</v>
      </c>
      <c r="H162" s="7" t="s">
        <v>334</v>
      </c>
      <c r="I162" s="7" t="s">
        <v>395</v>
      </c>
      <c r="J162" s="7" t="s">
        <v>229</v>
      </c>
      <c r="K162" s="69">
        <v>20</v>
      </c>
      <c r="L162" s="69">
        <v>7029.0830000000005</v>
      </c>
      <c r="M162" s="71">
        <f t="shared" si="10"/>
        <v>140581.66</v>
      </c>
      <c r="N162" s="71">
        <f t="shared" si="11"/>
        <v>163074.72560000001</v>
      </c>
      <c r="O162" s="7">
        <v>0</v>
      </c>
      <c r="P162" s="46" t="s">
        <v>57</v>
      </c>
      <c r="Q162" s="14" t="s">
        <v>600</v>
      </c>
      <c r="R162" s="63" t="s">
        <v>68</v>
      </c>
    </row>
    <row r="163" spans="1:18" ht="18" customHeight="1" x14ac:dyDescent="0.25">
      <c r="A163" s="14" t="s">
        <v>47</v>
      </c>
      <c r="B163" s="63" t="s">
        <v>48</v>
      </c>
      <c r="C163" s="13" t="s">
        <v>752</v>
      </c>
      <c r="D163" s="14" t="s">
        <v>74</v>
      </c>
      <c r="E163" s="14" t="s">
        <v>49</v>
      </c>
      <c r="F163" s="7" t="s">
        <v>333</v>
      </c>
      <c r="G163" s="7" t="s">
        <v>109</v>
      </c>
      <c r="H163" s="7" t="s">
        <v>334</v>
      </c>
      <c r="I163" s="7" t="s">
        <v>396</v>
      </c>
      <c r="J163" s="7" t="s">
        <v>229</v>
      </c>
      <c r="K163" s="69">
        <v>8</v>
      </c>
      <c r="L163" s="69">
        <v>119533.10320000001</v>
      </c>
      <c r="M163" s="71">
        <f t="shared" si="10"/>
        <v>956264.8256000001</v>
      </c>
      <c r="N163" s="71">
        <f t="shared" si="11"/>
        <v>1109267.1976960001</v>
      </c>
      <c r="O163" s="7">
        <v>0</v>
      </c>
      <c r="P163" s="46" t="s">
        <v>57</v>
      </c>
      <c r="Q163" s="14" t="s">
        <v>600</v>
      </c>
      <c r="R163" s="63" t="s">
        <v>68</v>
      </c>
    </row>
    <row r="164" spans="1:18" ht="18" customHeight="1" x14ac:dyDescent="0.25">
      <c r="A164" s="14" t="s">
        <v>47</v>
      </c>
      <c r="B164" s="63" t="s">
        <v>48</v>
      </c>
      <c r="C164" s="13" t="s">
        <v>753</v>
      </c>
      <c r="D164" s="14" t="s">
        <v>74</v>
      </c>
      <c r="E164" s="14" t="s">
        <v>49</v>
      </c>
      <c r="F164" s="7" t="s">
        <v>335</v>
      </c>
      <c r="G164" s="7" t="s">
        <v>336</v>
      </c>
      <c r="H164" s="7" t="s">
        <v>337</v>
      </c>
      <c r="I164" s="7" t="s">
        <v>397</v>
      </c>
      <c r="J164" s="7" t="s">
        <v>229</v>
      </c>
      <c r="K164" s="69">
        <v>4</v>
      </c>
      <c r="L164" s="69">
        <v>4951666.5384999998</v>
      </c>
      <c r="M164" s="71">
        <f t="shared" si="10"/>
        <v>19806666.153999999</v>
      </c>
      <c r="N164" s="71">
        <f t="shared" si="11"/>
        <v>22975732.738639999</v>
      </c>
      <c r="O164" s="7">
        <v>0</v>
      </c>
      <c r="P164" s="46" t="s">
        <v>57</v>
      </c>
      <c r="Q164" s="14" t="s">
        <v>600</v>
      </c>
      <c r="R164" s="63" t="s">
        <v>68</v>
      </c>
    </row>
    <row r="165" spans="1:18" ht="18" customHeight="1" x14ac:dyDescent="0.25">
      <c r="A165" s="14" t="s">
        <v>47</v>
      </c>
      <c r="B165" s="63" t="s">
        <v>48</v>
      </c>
      <c r="C165" s="13" t="s">
        <v>754</v>
      </c>
      <c r="D165" s="14" t="s">
        <v>74</v>
      </c>
      <c r="E165" s="14" t="s">
        <v>49</v>
      </c>
      <c r="F165" s="7" t="s">
        <v>338</v>
      </c>
      <c r="G165" s="7" t="s">
        <v>117</v>
      </c>
      <c r="H165" s="7" t="s">
        <v>339</v>
      </c>
      <c r="I165" s="7" t="s">
        <v>398</v>
      </c>
      <c r="J165" s="7" t="s">
        <v>229</v>
      </c>
      <c r="K165" s="69">
        <v>1</v>
      </c>
      <c r="L165" s="70">
        <v>4934448.5095000006</v>
      </c>
      <c r="M165" s="71">
        <f t="shared" si="10"/>
        <v>4934448.5095000006</v>
      </c>
      <c r="N165" s="71">
        <f t="shared" si="11"/>
        <v>5723960.2710199999</v>
      </c>
      <c r="O165" s="7">
        <v>0</v>
      </c>
      <c r="P165" s="46" t="s">
        <v>57</v>
      </c>
      <c r="Q165" s="14" t="s">
        <v>600</v>
      </c>
      <c r="R165" s="63" t="s">
        <v>68</v>
      </c>
    </row>
    <row r="166" spans="1:18" ht="18" customHeight="1" x14ac:dyDescent="0.25">
      <c r="A166" s="14" t="s">
        <v>47</v>
      </c>
      <c r="B166" s="63" t="s">
        <v>48</v>
      </c>
      <c r="C166" s="13" t="s">
        <v>1467</v>
      </c>
      <c r="D166" s="14" t="s">
        <v>74</v>
      </c>
      <c r="E166" s="14" t="s">
        <v>49</v>
      </c>
      <c r="F166" s="7" t="s">
        <v>338</v>
      </c>
      <c r="G166" s="7" t="s">
        <v>117</v>
      </c>
      <c r="H166" s="7" t="s">
        <v>339</v>
      </c>
      <c r="I166" s="7" t="s">
        <v>399</v>
      </c>
      <c r="J166" s="7" t="s">
        <v>229</v>
      </c>
      <c r="K166" s="69">
        <v>1</v>
      </c>
      <c r="L166" s="70">
        <v>67611876.7491</v>
      </c>
      <c r="M166" s="71">
        <f t="shared" si="10"/>
        <v>67611876.7491</v>
      </c>
      <c r="N166" s="71">
        <f t="shared" si="11"/>
        <v>78429777.028955996</v>
      </c>
      <c r="O166" s="7">
        <v>0</v>
      </c>
      <c r="P166" s="46" t="s">
        <v>57</v>
      </c>
      <c r="Q166" s="14" t="s">
        <v>600</v>
      </c>
      <c r="R166" s="63" t="s">
        <v>68</v>
      </c>
    </row>
    <row r="167" spans="1:18" ht="18" customHeight="1" x14ac:dyDescent="0.25">
      <c r="A167" s="14" t="s">
        <v>47</v>
      </c>
      <c r="B167" s="63" t="s">
        <v>48</v>
      </c>
      <c r="C167" s="13" t="s">
        <v>756</v>
      </c>
      <c r="D167" s="14" t="s">
        <v>74</v>
      </c>
      <c r="E167" s="14" t="s">
        <v>49</v>
      </c>
      <c r="F167" s="7" t="s">
        <v>340</v>
      </c>
      <c r="G167" s="7" t="s">
        <v>341</v>
      </c>
      <c r="H167" s="7" t="s">
        <v>106</v>
      </c>
      <c r="I167" s="7" t="s">
        <v>400</v>
      </c>
      <c r="J167" s="7" t="s">
        <v>229</v>
      </c>
      <c r="K167" s="69">
        <v>6</v>
      </c>
      <c r="L167" s="69">
        <v>174.11490000000001</v>
      </c>
      <c r="M167" s="71">
        <f t="shared" si="10"/>
        <v>1044.6894</v>
      </c>
      <c r="N167" s="71">
        <f t="shared" si="11"/>
        <v>1211.839704</v>
      </c>
      <c r="O167" s="7">
        <v>0</v>
      </c>
      <c r="P167" s="46" t="s">
        <v>57</v>
      </c>
      <c r="Q167" s="14" t="s">
        <v>600</v>
      </c>
      <c r="R167" s="63" t="s">
        <v>68</v>
      </c>
    </row>
    <row r="168" spans="1:18" ht="18" customHeight="1" x14ac:dyDescent="0.25">
      <c r="A168" s="14" t="s">
        <v>47</v>
      </c>
      <c r="B168" s="63" t="s">
        <v>48</v>
      </c>
      <c r="C168" s="13" t="s">
        <v>757</v>
      </c>
      <c r="D168" s="14" t="s">
        <v>74</v>
      </c>
      <c r="E168" s="14" t="s">
        <v>49</v>
      </c>
      <c r="F168" s="7" t="s">
        <v>342</v>
      </c>
      <c r="G168" s="7" t="s">
        <v>343</v>
      </c>
      <c r="H168" s="7" t="s">
        <v>344</v>
      </c>
      <c r="I168" s="7" t="s">
        <v>401</v>
      </c>
      <c r="J168" s="7" t="s">
        <v>229</v>
      </c>
      <c r="K168" s="69">
        <v>4</v>
      </c>
      <c r="L168" s="69">
        <v>3372.6701000000003</v>
      </c>
      <c r="M168" s="71">
        <f t="shared" si="10"/>
        <v>13490.680400000001</v>
      </c>
      <c r="N168" s="71">
        <f t="shared" si="11"/>
        <v>15649.189264000001</v>
      </c>
      <c r="O168" s="7">
        <v>0</v>
      </c>
      <c r="P168" s="46" t="s">
        <v>57</v>
      </c>
      <c r="Q168" s="14" t="s">
        <v>600</v>
      </c>
      <c r="R168" s="63" t="s">
        <v>68</v>
      </c>
    </row>
    <row r="169" spans="1:18" ht="18" customHeight="1" x14ac:dyDescent="0.25">
      <c r="A169" s="14" t="s">
        <v>47</v>
      </c>
      <c r="B169" s="63" t="s">
        <v>48</v>
      </c>
      <c r="C169" s="13" t="s">
        <v>758</v>
      </c>
      <c r="D169" s="14" t="s">
        <v>74</v>
      </c>
      <c r="E169" s="14" t="s">
        <v>49</v>
      </c>
      <c r="F169" s="7" t="s">
        <v>590</v>
      </c>
      <c r="G169" s="7" t="s">
        <v>353</v>
      </c>
      <c r="H169" s="7" t="s">
        <v>106</v>
      </c>
      <c r="I169" s="7" t="s">
        <v>402</v>
      </c>
      <c r="J169" s="7" t="s">
        <v>229</v>
      </c>
      <c r="K169" s="69">
        <v>6</v>
      </c>
      <c r="L169" s="69">
        <v>10401.7531</v>
      </c>
      <c r="M169" s="71">
        <f t="shared" si="10"/>
        <v>62410.518599999996</v>
      </c>
      <c r="N169" s="71">
        <f t="shared" si="11"/>
        <v>72396.201575999992</v>
      </c>
      <c r="O169" s="7">
        <v>0</v>
      </c>
      <c r="P169" s="46" t="s">
        <v>57</v>
      </c>
      <c r="Q169" s="14" t="s">
        <v>600</v>
      </c>
      <c r="R169" s="63" t="s">
        <v>68</v>
      </c>
    </row>
    <row r="170" spans="1:18" ht="18" customHeight="1" x14ac:dyDescent="0.25">
      <c r="A170" s="14" t="s">
        <v>47</v>
      </c>
      <c r="B170" s="63" t="s">
        <v>48</v>
      </c>
      <c r="C170" s="13" t="s">
        <v>759</v>
      </c>
      <c r="D170" s="14" t="s">
        <v>74</v>
      </c>
      <c r="E170" s="14" t="s">
        <v>49</v>
      </c>
      <c r="F170" s="7" t="s">
        <v>338</v>
      </c>
      <c r="G170" s="7" t="s">
        <v>117</v>
      </c>
      <c r="H170" s="7" t="s">
        <v>339</v>
      </c>
      <c r="I170" s="7" t="s">
        <v>403</v>
      </c>
      <c r="J170" s="7" t="s">
        <v>229</v>
      </c>
      <c r="K170" s="69">
        <v>6</v>
      </c>
      <c r="L170" s="69">
        <v>3353.3240000000001</v>
      </c>
      <c r="M170" s="71">
        <f t="shared" si="10"/>
        <v>20119.944</v>
      </c>
      <c r="N170" s="71">
        <f t="shared" si="11"/>
        <v>23339.135039999997</v>
      </c>
      <c r="O170" s="7">
        <v>0</v>
      </c>
      <c r="P170" s="46" t="s">
        <v>57</v>
      </c>
      <c r="Q170" s="14" t="s">
        <v>600</v>
      </c>
      <c r="R170" s="63" t="s">
        <v>68</v>
      </c>
    </row>
    <row r="171" spans="1:18" ht="18" customHeight="1" x14ac:dyDescent="0.25">
      <c r="A171" s="14" t="s">
        <v>47</v>
      </c>
      <c r="B171" s="63" t="s">
        <v>48</v>
      </c>
      <c r="C171" s="13" t="s">
        <v>760</v>
      </c>
      <c r="D171" s="14" t="s">
        <v>74</v>
      </c>
      <c r="E171" s="14" t="s">
        <v>49</v>
      </c>
      <c r="F171" s="7" t="s">
        <v>338</v>
      </c>
      <c r="G171" s="7" t="s">
        <v>117</v>
      </c>
      <c r="H171" s="7" t="s">
        <v>339</v>
      </c>
      <c r="I171" s="7" t="s">
        <v>404</v>
      </c>
      <c r="J171" s="7" t="s">
        <v>229</v>
      </c>
      <c r="K171" s="69">
        <v>12</v>
      </c>
      <c r="L171" s="69">
        <v>4204.5523999999996</v>
      </c>
      <c r="M171" s="71">
        <f t="shared" si="10"/>
        <v>50454.628799999991</v>
      </c>
      <c r="N171" s="71">
        <f t="shared" si="11"/>
        <v>58527.369407999984</v>
      </c>
      <c r="O171" s="7">
        <v>0</v>
      </c>
      <c r="P171" s="46" t="s">
        <v>57</v>
      </c>
      <c r="Q171" s="14" t="s">
        <v>600</v>
      </c>
      <c r="R171" s="63" t="s">
        <v>68</v>
      </c>
    </row>
    <row r="172" spans="1:18" ht="18" customHeight="1" x14ac:dyDescent="0.25">
      <c r="A172" s="14" t="s">
        <v>47</v>
      </c>
      <c r="B172" s="63" t="s">
        <v>48</v>
      </c>
      <c r="C172" s="13" t="s">
        <v>761</v>
      </c>
      <c r="D172" s="14" t="s">
        <v>74</v>
      </c>
      <c r="E172" s="14" t="s">
        <v>49</v>
      </c>
      <c r="F172" s="7" t="s">
        <v>338</v>
      </c>
      <c r="G172" s="7" t="s">
        <v>117</v>
      </c>
      <c r="H172" s="7" t="s">
        <v>339</v>
      </c>
      <c r="I172" s="7" t="s">
        <v>405</v>
      </c>
      <c r="J172" s="7" t="s">
        <v>229</v>
      </c>
      <c r="K172" s="69">
        <v>12</v>
      </c>
      <c r="L172" s="69">
        <v>9395.7559000000001</v>
      </c>
      <c r="M172" s="71">
        <f t="shared" si="10"/>
        <v>112749.0708</v>
      </c>
      <c r="N172" s="71">
        <f t="shared" si="11"/>
        <v>130788.92212799999</v>
      </c>
      <c r="O172" s="7">
        <v>0</v>
      </c>
      <c r="P172" s="46" t="s">
        <v>57</v>
      </c>
      <c r="Q172" s="14" t="s">
        <v>600</v>
      </c>
      <c r="R172" s="63" t="s">
        <v>68</v>
      </c>
    </row>
    <row r="173" spans="1:18" ht="18" customHeight="1" x14ac:dyDescent="0.25">
      <c r="A173" s="14" t="s">
        <v>47</v>
      </c>
      <c r="B173" s="63" t="s">
        <v>48</v>
      </c>
      <c r="C173" s="13" t="s">
        <v>762</v>
      </c>
      <c r="D173" s="14" t="s">
        <v>74</v>
      </c>
      <c r="E173" s="14" t="s">
        <v>49</v>
      </c>
      <c r="F173" s="7" t="s">
        <v>338</v>
      </c>
      <c r="G173" s="7" t="s">
        <v>117</v>
      </c>
      <c r="H173" s="7" t="s">
        <v>339</v>
      </c>
      <c r="I173" s="7" t="s">
        <v>406</v>
      </c>
      <c r="J173" s="7" t="s">
        <v>229</v>
      </c>
      <c r="K173" s="69">
        <v>6</v>
      </c>
      <c r="L173" s="69">
        <v>6938.8011999999999</v>
      </c>
      <c r="M173" s="71">
        <f t="shared" si="10"/>
        <v>41632.807199999996</v>
      </c>
      <c r="N173" s="71">
        <f t="shared" si="11"/>
        <v>48294.056351999992</v>
      </c>
      <c r="O173" s="7">
        <v>0</v>
      </c>
      <c r="P173" s="46" t="s">
        <v>57</v>
      </c>
      <c r="Q173" s="14" t="s">
        <v>600</v>
      </c>
      <c r="R173" s="63" t="s">
        <v>68</v>
      </c>
    </row>
    <row r="174" spans="1:18" ht="18" customHeight="1" x14ac:dyDescent="0.25">
      <c r="A174" s="14" t="s">
        <v>47</v>
      </c>
      <c r="B174" s="63" t="s">
        <v>48</v>
      </c>
      <c r="C174" s="13" t="s">
        <v>763</v>
      </c>
      <c r="D174" s="14" t="s">
        <v>74</v>
      </c>
      <c r="E174" s="14" t="s">
        <v>49</v>
      </c>
      <c r="F174" s="7" t="s">
        <v>345</v>
      </c>
      <c r="G174" s="7" t="s">
        <v>346</v>
      </c>
      <c r="H174" s="7" t="s">
        <v>347</v>
      </c>
      <c r="I174" s="7" t="s">
        <v>407</v>
      </c>
      <c r="J174" s="7" t="s">
        <v>229</v>
      </c>
      <c r="K174" s="69">
        <v>6</v>
      </c>
      <c r="L174" s="69">
        <v>72780.028200000001</v>
      </c>
      <c r="M174" s="71">
        <f t="shared" si="10"/>
        <v>436680.1692</v>
      </c>
      <c r="N174" s="71">
        <f t="shared" si="11"/>
        <v>506548.99627199996</v>
      </c>
      <c r="O174" s="7">
        <v>0</v>
      </c>
      <c r="P174" s="46" t="s">
        <v>57</v>
      </c>
      <c r="Q174" s="14" t="s">
        <v>600</v>
      </c>
      <c r="R174" s="63" t="s">
        <v>68</v>
      </c>
    </row>
    <row r="175" spans="1:18" ht="18" customHeight="1" x14ac:dyDescent="0.25">
      <c r="A175" s="14" t="s">
        <v>47</v>
      </c>
      <c r="B175" s="63" t="s">
        <v>48</v>
      </c>
      <c r="C175" s="13" t="s">
        <v>764</v>
      </c>
      <c r="D175" s="14" t="s">
        <v>74</v>
      </c>
      <c r="E175" s="14" t="s">
        <v>49</v>
      </c>
      <c r="F175" s="7" t="s">
        <v>348</v>
      </c>
      <c r="G175" s="7" t="s">
        <v>126</v>
      </c>
      <c r="H175" s="7" t="s">
        <v>349</v>
      </c>
      <c r="I175" s="7" t="s">
        <v>408</v>
      </c>
      <c r="J175" s="7" t="s">
        <v>229</v>
      </c>
      <c r="K175" s="69">
        <v>6</v>
      </c>
      <c r="L175" s="69">
        <v>263726.03519999998</v>
      </c>
      <c r="M175" s="71">
        <f t="shared" si="10"/>
        <v>1582356.2111999998</v>
      </c>
      <c r="N175" s="71">
        <f t="shared" si="11"/>
        <v>1835533.2049919995</v>
      </c>
      <c r="O175" s="7">
        <v>0</v>
      </c>
      <c r="P175" s="46" t="s">
        <v>57</v>
      </c>
      <c r="Q175" s="14" t="s">
        <v>600</v>
      </c>
      <c r="R175" s="63" t="s">
        <v>68</v>
      </c>
    </row>
    <row r="176" spans="1:18" ht="18" customHeight="1" x14ac:dyDescent="0.25">
      <c r="A176" s="14" t="s">
        <v>47</v>
      </c>
      <c r="B176" s="63" t="s">
        <v>48</v>
      </c>
      <c r="C176" s="13" t="s">
        <v>765</v>
      </c>
      <c r="D176" s="14" t="s">
        <v>74</v>
      </c>
      <c r="E176" s="14" t="s">
        <v>49</v>
      </c>
      <c r="F176" s="7" t="s">
        <v>348</v>
      </c>
      <c r="G176" s="7" t="s">
        <v>126</v>
      </c>
      <c r="H176" s="7" t="s">
        <v>349</v>
      </c>
      <c r="I176" s="7" t="s">
        <v>409</v>
      </c>
      <c r="J176" s="7" t="s">
        <v>229</v>
      </c>
      <c r="K176" s="69">
        <v>12</v>
      </c>
      <c r="L176" s="69">
        <v>85425.928899999999</v>
      </c>
      <c r="M176" s="71">
        <f t="shared" si="10"/>
        <v>1025111.1468</v>
      </c>
      <c r="N176" s="71">
        <f t="shared" si="11"/>
        <v>1189128.9302879998</v>
      </c>
      <c r="O176" s="7">
        <v>0</v>
      </c>
      <c r="P176" s="46" t="s">
        <v>57</v>
      </c>
      <c r="Q176" s="14" t="s">
        <v>600</v>
      </c>
      <c r="R176" s="63" t="s">
        <v>68</v>
      </c>
    </row>
    <row r="177" spans="1:18" ht="18" customHeight="1" x14ac:dyDescent="0.25">
      <c r="A177" s="14" t="s">
        <v>47</v>
      </c>
      <c r="B177" s="63" t="s">
        <v>48</v>
      </c>
      <c r="C177" s="13" t="s">
        <v>1468</v>
      </c>
      <c r="D177" s="14" t="s">
        <v>74</v>
      </c>
      <c r="E177" s="14" t="s">
        <v>49</v>
      </c>
      <c r="F177" s="7" t="s">
        <v>338</v>
      </c>
      <c r="G177" s="7" t="s">
        <v>117</v>
      </c>
      <c r="H177" s="7" t="s">
        <v>339</v>
      </c>
      <c r="I177" s="7" t="s">
        <v>410</v>
      </c>
      <c r="J177" s="7" t="s">
        <v>229</v>
      </c>
      <c r="K177" s="69">
        <v>6</v>
      </c>
      <c r="L177" s="70">
        <v>10017835.586550001</v>
      </c>
      <c r="M177" s="71">
        <f t="shared" si="10"/>
        <v>60107013.519300006</v>
      </c>
      <c r="N177" s="71">
        <f t="shared" si="11"/>
        <v>69724135.682388008</v>
      </c>
      <c r="O177" s="7">
        <v>0</v>
      </c>
      <c r="P177" s="46" t="s">
        <v>57</v>
      </c>
      <c r="Q177" s="14" t="s">
        <v>600</v>
      </c>
      <c r="R177" s="63" t="s">
        <v>68</v>
      </c>
    </row>
    <row r="178" spans="1:18" ht="18" customHeight="1" x14ac:dyDescent="0.25">
      <c r="A178" s="14" t="s">
        <v>47</v>
      </c>
      <c r="B178" s="63" t="s">
        <v>48</v>
      </c>
      <c r="C178" s="13" t="s">
        <v>767</v>
      </c>
      <c r="D178" s="14" t="s">
        <v>74</v>
      </c>
      <c r="E178" s="14" t="s">
        <v>49</v>
      </c>
      <c r="F178" s="7" t="s">
        <v>338</v>
      </c>
      <c r="G178" s="7" t="s">
        <v>117</v>
      </c>
      <c r="H178" s="7" t="s">
        <v>339</v>
      </c>
      <c r="I178" s="7" t="s">
        <v>411</v>
      </c>
      <c r="J178" s="7" t="s">
        <v>229</v>
      </c>
      <c r="K178" s="69">
        <v>24</v>
      </c>
      <c r="L178" s="69">
        <v>44612.106600000006</v>
      </c>
      <c r="M178" s="71">
        <f t="shared" si="10"/>
        <v>1070690.5584000002</v>
      </c>
      <c r="N178" s="71">
        <f t="shared" si="11"/>
        <v>1242001.0477440001</v>
      </c>
      <c r="O178" s="7">
        <v>0</v>
      </c>
      <c r="P178" s="46" t="s">
        <v>57</v>
      </c>
      <c r="Q178" s="14" t="s">
        <v>600</v>
      </c>
      <c r="R178" s="63" t="s">
        <v>68</v>
      </c>
    </row>
    <row r="179" spans="1:18" ht="18" customHeight="1" x14ac:dyDescent="0.25">
      <c r="A179" s="14" t="s">
        <v>47</v>
      </c>
      <c r="B179" s="63" t="s">
        <v>48</v>
      </c>
      <c r="C179" s="13" t="s">
        <v>768</v>
      </c>
      <c r="D179" s="14" t="s">
        <v>74</v>
      </c>
      <c r="E179" s="14" t="s">
        <v>49</v>
      </c>
      <c r="F179" s="7" t="s">
        <v>350</v>
      </c>
      <c r="G179" s="7" t="s">
        <v>351</v>
      </c>
      <c r="H179" s="7" t="s">
        <v>352</v>
      </c>
      <c r="I179" s="7" t="s">
        <v>412</v>
      </c>
      <c r="J179" s="7" t="s">
        <v>229</v>
      </c>
      <c r="K179" s="69">
        <v>22</v>
      </c>
      <c r="L179" s="69">
        <v>2708.4540000000002</v>
      </c>
      <c r="M179" s="71">
        <f t="shared" si="10"/>
        <v>59585.988000000005</v>
      </c>
      <c r="N179" s="71">
        <f t="shared" si="11"/>
        <v>69119.746079999997</v>
      </c>
      <c r="O179" s="7">
        <v>0</v>
      </c>
      <c r="P179" s="46" t="s">
        <v>57</v>
      </c>
      <c r="Q179" s="14" t="s">
        <v>600</v>
      </c>
      <c r="R179" s="63" t="s">
        <v>68</v>
      </c>
    </row>
    <row r="180" spans="1:18" ht="18" customHeight="1" x14ac:dyDescent="0.25">
      <c r="A180" s="14" t="s">
        <v>47</v>
      </c>
      <c r="B180" s="63" t="s">
        <v>48</v>
      </c>
      <c r="C180" s="13" t="s">
        <v>769</v>
      </c>
      <c r="D180" s="14" t="s">
        <v>74</v>
      </c>
      <c r="E180" s="14" t="s">
        <v>49</v>
      </c>
      <c r="F180" s="7" t="s">
        <v>350</v>
      </c>
      <c r="G180" s="7" t="s">
        <v>351</v>
      </c>
      <c r="H180" s="7" t="s">
        <v>352</v>
      </c>
      <c r="I180" s="7" t="s">
        <v>413</v>
      </c>
      <c r="J180" s="7" t="s">
        <v>229</v>
      </c>
      <c r="K180" s="69">
        <v>62</v>
      </c>
      <c r="L180" s="69">
        <v>896.36929999999995</v>
      </c>
      <c r="M180" s="71">
        <f t="shared" si="10"/>
        <v>55574.8966</v>
      </c>
      <c r="N180" s="71">
        <f t="shared" si="11"/>
        <v>64466.880055999995</v>
      </c>
      <c r="O180" s="7">
        <v>0</v>
      </c>
      <c r="P180" s="46" t="s">
        <v>57</v>
      </c>
      <c r="Q180" s="14" t="s">
        <v>600</v>
      </c>
      <c r="R180" s="63" t="s">
        <v>68</v>
      </c>
    </row>
    <row r="181" spans="1:18" ht="18" customHeight="1" x14ac:dyDescent="0.25">
      <c r="A181" s="14" t="s">
        <v>47</v>
      </c>
      <c r="B181" s="63" t="s">
        <v>48</v>
      </c>
      <c r="C181" s="13" t="s">
        <v>770</v>
      </c>
      <c r="D181" s="14" t="s">
        <v>74</v>
      </c>
      <c r="E181" s="14" t="s">
        <v>49</v>
      </c>
      <c r="F181" s="7" t="s">
        <v>590</v>
      </c>
      <c r="G181" s="7" t="s">
        <v>353</v>
      </c>
      <c r="H181" s="7" t="s">
        <v>106</v>
      </c>
      <c r="I181" s="7" t="s">
        <v>414</v>
      </c>
      <c r="J181" s="7" t="s">
        <v>229</v>
      </c>
      <c r="K181" s="69">
        <v>1</v>
      </c>
      <c r="L181" s="69">
        <v>6255.2389999999996</v>
      </c>
      <c r="M181" s="71">
        <f t="shared" si="10"/>
        <v>6255.2389999999996</v>
      </c>
      <c r="N181" s="71">
        <f t="shared" si="11"/>
        <v>7256.0772399999987</v>
      </c>
      <c r="O181" s="7">
        <v>0</v>
      </c>
      <c r="P181" s="46" t="s">
        <v>57</v>
      </c>
      <c r="Q181" s="14" t="s">
        <v>600</v>
      </c>
      <c r="R181" s="63" t="s">
        <v>68</v>
      </c>
    </row>
    <row r="182" spans="1:18" ht="18" customHeight="1" x14ac:dyDescent="0.25">
      <c r="A182" s="14" t="s">
        <v>47</v>
      </c>
      <c r="B182" s="63" t="s">
        <v>48</v>
      </c>
      <c r="C182" s="13" t="s">
        <v>771</v>
      </c>
      <c r="D182" s="14" t="s">
        <v>74</v>
      </c>
      <c r="E182" s="14" t="s">
        <v>49</v>
      </c>
      <c r="F182" s="7" t="s">
        <v>590</v>
      </c>
      <c r="G182" s="7" t="s">
        <v>353</v>
      </c>
      <c r="H182" s="7" t="s">
        <v>106</v>
      </c>
      <c r="I182" s="7" t="s">
        <v>415</v>
      </c>
      <c r="J182" s="7" t="s">
        <v>229</v>
      </c>
      <c r="K182" s="69">
        <v>1</v>
      </c>
      <c r="L182" s="69">
        <v>2882.5688999999998</v>
      </c>
      <c r="M182" s="71">
        <f t="shared" si="10"/>
        <v>2882.5688999999998</v>
      </c>
      <c r="N182" s="71">
        <f t="shared" si="11"/>
        <v>3343.7799239999995</v>
      </c>
      <c r="O182" s="7">
        <v>0</v>
      </c>
      <c r="P182" s="46" t="s">
        <v>57</v>
      </c>
      <c r="Q182" s="14" t="s">
        <v>600</v>
      </c>
      <c r="R182" s="63" t="s">
        <v>68</v>
      </c>
    </row>
    <row r="183" spans="1:18" ht="18" customHeight="1" x14ac:dyDescent="0.25">
      <c r="A183" s="14" t="s">
        <v>47</v>
      </c>
      <c r="B183" s="63" t="s">
        <v>48</v>
      </c>
      <c r="C183" s="13" t="s">
        <v>772</v>
      </c>
      <c r="D183" s="14" t="s">
        <v>74</v>
      </c>
      <c r="E183" s="14" t="s">
        <v>49</v>
      </c>
      <c r="F183" s="7" t="s">
        <v>338</v>
      </c>
      <c r="G183" s="7" t="s">
        <v>117</v>
      </c>
      <c r="H183" s="7" t="s">
        <v>339</v>
      </c>
      <c r="I183" s="7" t="s">
        <v>416</v>
      </c>
      <c r="J183" s="7" t="s">
        <v>229</v>
      </c>
      <c r="K183" s="69">
        <v>1</v>
      </c>
      <c r="L183" s="69">
        <v>10317.92</v>
      </c>
      <c r="M183" s="71">
        <f t="shared" si="10"/>
        <v>10317.92</v>
      </c>
      <c r="N183" s="71">
        <f t="shared" si="11"/>
        <v>11968.787199999999</v>
      </c>
      <c r="O183" s="7">
        <v>0</v>
      </c>
      <c r="P183" s="46" t="s">
        <v>57</v>
      </c>
      <c r="Q183" s="14" t="s">
        <v>600</v>
      </c>
      <c r="R183" s="63" t="s">
        <v>68</v>
      </c>
    </row>
    <row r="184" spans="1:18" ht="18" customHeight="1" x14ac:dyDescent="0.25">
      <c r="A184" s="14" t="s">
        <v>47</v>
      </c>
      <c r="B184" s="63" t="s">
        <v>48</v>
      </c>
      <c r="C184" s="13" t="s">
        <v>773</v>
      </c>
      <c r="D184" s="14" t="s">
        <v>74</v>
      </c>
      <c r="E184" s="14" t="s">
        <v>49</v>
      </c>
      <c r="F184" s="7" t="s">
        <v>338</v>
      </c>
      <c r="G184" s="7" t="s">
        <v>117</v>
      </c>
      <c r="H184" s="7" t="s">
        <v>339</v>
      </c>
      <c r="I184" s="7" t="s">
        <v>417</v>
      </c>
      <c r="J184" s="7" t="s">
        <v>229</v>
      </c>
      <c r="K184" s="69">
        <v>74</v>
      </c>
      <c r="L184" s="69">
        <v>6345.5208000000002</v>
      </c>
      <c r="M184" s="71">
        <f t="shared" si="10"/>
        <v>469568.5392</v>
      </c>
      <c r="N184" s="71">
        <f t="shared" si="11"/>
        <v>544699.50547199999</v>
      </c>
      <c r="O184" s="7">
        <v>0</v>
      </c>
      <c r="P184" s="46" t="s">
        <v>57</v>
      </c>
      <c r="Q184" s="14" t="s">
        <v>600</v>
      </c>
      <c r="R184" s="63" t="s">
        <v>68</v>
      </c>
    </row>
    <row r="185" spans="1:18" ht="18" customHeight="1" x14ac:dyDescent="0.25">
      <c r="A185" s="14" t="s">
        <v>47</v>
      </c>
      <c r="B185" s="63" t="s">
        <v>48</v>
      </c>
      <c r="C185" s="13" t="s">
        <v>774</v>
      </c>
      <c r="D185" s="14" t="s">
        <v>74</v>
      </c>
      <c r="E185" s="14" t="s">
        <v>49</v>
      </c>
      <c r="F185" s="7" t="s">
        <v>338</v>
      </c>
      <c r="G185" s="7" t="s">
        <v>117</v>
      </c>
      <c r="H185" s="7" t="s">
        <v>339</v>
      </c>
      <c r="I185" s="7" t="s">
        <v>418</v>
      </c>
      <c r="J185" s="7" t="s">
        <v>229</v>
      </c>
      <c r="K185" s="69">
        <v>2</v>
      </c>
      <c r="L185" s="69">
        <v>15096.4067</v>
      </c>
      <c r="M185" s="71">
        <f t="shared" si="10"/>
        <v>30192.813399999999</v>
      </c>
      <c r="N185" s="71">
        <f t="shared" si="11"/>
        <v>35023.663543999995</v>
      </c>
      <c r="O185" s="7">
        <v>0</v>
      </c>
      <c r="P185" s="46" t="s">
        <v>57</v>
      </c>
      <c r="Q185" s="14" t="s">
        <v>600</v>
      </c>
      <c r="R185" s="63" t="s">
        <v>68</v>
      </c>
    </row>
    <row r="186" spans="1:18" ht="18" customHeight="1" x14ac:dyDescent="0.25">
      <c r="A186" s="14" t="s">
        <v>47</v>
      </c>
      <c r="B186" s="63" t="s">
        <v>48</v>
      </c>
      <c r="C186" s="13" t="s">
        <v>775</v>
      </c>
      <c r="D186" s="14" t="s">
        <v>74</v>
      </c>
      <c r="E186" s="14" t="s">
        <v>49</v>
      </c>
      <c r="F186" s="7" t="s">
        <v>338</v>
      </c>
      <c r="G186" s="7" t="s">
        <v>117</v>
      </c>
      <c r="H186" s="7" t="s">
        <v>339</v>
      </c>
      <c r="I186" s="7" t="s">
        <v>419</v>
      </c>
      <c r="J186" s="7" t="s">
        <v>229</v>
      </c>
      <c r="K186" s="69">
        <v>2</v>
      </c>
      <c r="L186" s="69">
        <v>47733.277399999999</v>
      </c>
      <c r="M186" s="71">
        <f t="shared" si="10"/>
        <v>95466.554799999998</v>
      </c>
      <c r="N186" s="71">
        <f t="shared" si="11"/>
        <v>110741.203568</v>
      </c>
      <c r="O186" s="7">
        <v>0</v>
      </c>
      <c r="P186" s="46" t="s">
        <v>57</v>
      </c>
      <c r="Q186" s="14" t="s">
        <v>600</v>
      </c>
      <c r="R186" s="63" t="s">
        <v>68</v>
      </c>
    </row>
    <row r="187" spans="1:18" ht="18" customHeight="1" x14ac:dyDescent="0.25">
      <c r="A187" s="14" t="s">
        <v>47</v>
      </c>
      <c r="B187" s="63" t="s">
        <v>48</v>
      </c>
      <c r="C187" s="13" t="s">
        <v>776</v>
      </c>
      <c r="D187" s="14" t="s">
        <v>74</v>
      </c>
      <c r="E187" s="14" t="s">
        <v>49</v>
      </c>
      <c r="F187" s="7" t="s">
        <v>338</v>
      </c>
      <c r="G187" s="7" t="s">
        <v>117</v>
      </c>
      <c r="H187" s="7" t="s">
        <v>339</v>
      </c>
      <c r="I187" s="7" t="s">
        <v>420</v>
      </c>
      <c r="J187" s="7" t="s">
        <v>229</v>
      </c>
      <c r="K187" s="69">
        <v>2</v>
      </c>
      <c r="L187" s="69">
        <v>74617.907699999996</v>
      </c>
      <c r="M187" s="71">
        <f t="shared" si="10"/>
        <v>149235.81539999999</v>
      </c>
      <c r="N187" s="71">
        <f t="shared" si="11"/>
        <v>173113.54586399999</v>
      </c>
      <c r="O187" s="7">
        <v>0</v>
      </c>
      <c r="P187" s="46" t="s">
        <v>57</v>
      </c>
      <c r="Q187" s="14" t="s">
        <v>600</v>
      </c>
      <c r="R187" s="63" t="s">
        <v>68</v>
      </c>
    </row>
    <row r="188" spans="1:18" ht="18" customHeight="1" x14ac:dyDescent="0.25">
      <c r="A188" s="14" t="s">
        <v>47</v>
      </c>
      <c r="B188" s="63" t="s">
        <v>48</v>
      </c>
      <c r="C188" s="13" t="s">
        <v>777</v>
      </c>
      <c r="D188" s="14" t="s">
        <v>74</v>
      </c>
      <c r="E188" s="14" t="s">
        <v>49</v>
      </c>
      <c r="F188" s="7" t="s">
        <v>345</v>
      </c>
      <c r="G188" s="7" t="s">
        <v>346</v>
      </c>
      <c r="H188" s="7" t="s">
        <v>347</v>
      </c>
      <c r="I188" s="7" t="s">
        <v>421</v>
      </c>
      <c r="J188" s="7" t="s">
        <v>229</v>
      </c>
      <c r="K188" s="69">
        <v>1</v>
      </c>
      <c r="L188" s="69">
        <v>2347.3268000000003</v>
      </c>
      <c r="M188" s="71">
        <f t="shared" si="10"/>
        <v>2347.3268000000003</v>
      </c>
      <c r="N188" s="71">
        <f t="shared" si="11"/>
        <v>2722.8990880000001</v>
      </c>
      <c r="O188" s="7">
        <v>0</v>
      </c>
      <c r="P188" s="46" t="s">
        <v>57</v>
      </c>
      <c r="Q188" s="14" t="s">
        <v>600</v>
      </c>
      <c r="R188" s="63" t="s">
        <v>68</v>
      </c>
    </row>
    <row r="189" spans="1:18" ht="18" customHeight="1" x14ac:dyDescent="0.25">
      <c r="A189" s="14" t="s">
        <v>47</v>
      </c>
      <c r="B189" s="63" t="s">
        <v>48</v>
      </c>
      <c r="C189" s="13" t="s">
        <v>778</v>
      </c>
      <c r="D189" s="14" t="s">
        <v>74</v>
      </c>
      <c r="E189" s="14" t="s">
        <v>49</v>
      </c>
      <c r="F189" s="7" t="s">
        <v>348</v>
      </c>
      <c r="G189" s="7" t="s">
        <v>126</v>
      </c>
      <c r="H189" s="7" t="s">
        <v>349</v>
      </c>
      <c r="I189" s="7" t="s">
        <v>422</v>
      </c>
      <c r="J189" s="7" t="s">
        <v>229</v>
      </c>
      <c r="K189" s="69">
        <v>1</v>
      </c>
      <c r="L189" s="69">
        <v>9505.3837999999996</v>
      </c>
      <c r="M189" s="71">
        <f t="shared" si="10"/>
        <v>9505.3837999999996</v>
      </c>
      <c r="N189" s="71">
        <f t="shared" si="11"/>
        <v>11026.245207999998</v>
      </c>
      <c r="O189" s="7">
        <v>0</v>
      </c>
      <c r="P189" s="46" t="s">
        <v>57</v>
      </c>
      <c r="Q189" s="14" t="s">
        <v>600</v>
      </c>
      <c r="R189" s="63" t="s">
        <v>68</v>
      </c>
    </row>
    <row r="190" spans="1:18" ht="18" customHeight="1" x14ac:dyDescent="0.25">
      <c r="A190" s="14" t="s">
        <v>47</v>
      </c>
      <c r="B190" s="63" t="s">
        <v>48</v>
      </c>
      <c r="C190" s="13" t="s">
        <v>779</v>
      </c>
      <c r="D190" s="14" t="s">
        <v>74</v>
      </c>
      <c r="E190" s="14" t="s">
        <v>49</v>
      </c>
      <c r="F190" s="7" t="s">
        <v>354</v>
      </c>
      <c r="G190" s="7" t="s">
        <v>355</v>
      </c>
      <c r="H190" s="7" t="s">
        <v>132</v>
      </c>
      <c r="I190" s="7" t="s">
        <v>423</v>
      </c>
      <c r="J190" s="7" t="s">
        <v>229</v>
      </c>
      <c r="K190" s="69">
        <v>12</v>
      </c>
      <c r="L190" s="69">
        <v>72270.580900000001</v>
      </c>
      <c r="M190" s="71">
        <f t="shared" si="10"/>
        <v>867246.97080000001</v>
      </c>
      <c r="N190" s="71">
        <f t="shared" si="11"/>
        <v>1006006.486128</v>
      </c>
      <c r="O190" s="7">
        <v>0</v>
      </c>
      <c r="P190" s="46" t="s">
        <v>57</v>
      </c>
      <c r="Q190" s="14" t="s">
        <v>600</v>
      </c>
      <c r="R190" s="63" t="s">
        <v>68</v>
      </c>
    </row>
    <row r="191" spans="1:18" ht="18" customHeight="1" x14ac:dyDescent="0.25">
      <c r="A191" s="14" t="s">
        <v>47</v>
      </c>
      <c r="B191" s="63" t="s">
        <v>48</v>
      </c>
      <c r="C191" s="13" t="s">
        <v>780</v>
      </c>
      <c r="D191" s="14" t="s">
        <v>74</v>
      </c>
      <c r="E191" s="14" t="s">
        <v>49</v>
      </c>
      <c r="F191" s="7" t="s">
        <v>354</v>
      </c>
      <c r="G191" s="7" t="s">
        <v>355</v>
      </c>
      <c r="H191" s="7" t="s">
        <v>132</v>
      </c>
      <c r="I191" s="7" t="s">
        <v>424</v>
      </c>
      <c r="J191" s="7" t="s">
        <v>229</v>
      </c>
      <c r="K191" s="69">
        <v>7</v>
      </c>
      <c r="L191" s="69">
        <v>135822.51939999999</v>
      </c>
      <c r="M191" s="71">
        <f t="shared" si="10"/>
        <v>950757.63579999993</v>
      </c>
      <c r="N191" s="71">
        <f t="shared" si="11"/>
        <v>1102878.8575279999</v>
      </c>
      <c r="O191" s="7">
        <v>0</v>
      </c>
      <c r="P191" s="46" t="s">
        <v>57</v>
      </c>
      <c r="Q191" s="14" t="s">
        <v>600</v>
      </c>
      <c r="R191" s="63" t="s">
        <v>68</v>
      </c>
    </row>
    <row r="192" spans="1:18" ht="18" customHeight="1" x14ac:dyDescent="0.25">
      <c r="A192" s="14" t="s">
        <v>47</v>
      </c>
      <c r="B192" s="63" t="s">
        <v>48</v>
      </c>
      <c r="C192" s="13" t="s">
        <v>781</v>
      </c>
      <c r="D192" s="14" t="s">
        <v>74</v>
      </c>
      <c r="E192" s="14" t="s">
        <v>49</v>
      </c>
      <c r="F192" s="7" t="s">
        <v>354</v>
      </c>
      <c r="G192" s="7" t="s">
        <v>355</v>
      </c>
      <c r="H192" s="7" t="s">
        <v>132</v>
      </c>
      <c r="I192" s="7" t="s">
        <v>425</v>
      </c>
      <c r="J192" s="7" t="s">
        <v>229</v>
      </c>
      <c r="K192" s="69">
        <v>4</v>
      </c>
      <c r="L192" s="69">
        <v>242664.58100000001</v>
      </c>
      <c r="M192" s="71">
        <f t="shared" si="10"/>
        <v>970658.32400000002</v>
      </c>
      <c r="N192" s="71">
        <f t="shared" si="11"/>
        <v>1125963.6558399999</v>
      </c>
      <c r="O192" s="7">
        <v>0</v>
      </c>
      <c r="P192" s="46" t="s">
        <v>57</v>
      </c>
      <c r="Q192" s="14" t="s">
        <v>600</v>
      </c>
      <c r="R192" s="63" t="s">
        <v>68</v>
      </c>
    </row>
    <row r="193" spans="1:18" ht="18" customHeight="1" x14ac:dyDescent="0.25">
      <c r="A193" s="14" t="s">
        <v>47</v>
      </c>
      <c r="B193" s="63" t="s">
        <v>48</v>
      </c>
      <c r="C193" s="13" t="s">
        <v>782</v>
      </c>
      <c r="D193" s="14" t="s">
        <v>74</v>
      </c>
      <c r="E193" s="14" t="s">
        <v>49</v>
      </c>
      <c r="F193" s="7" t="s">
        <v>354</v>
      </c>
      <c r="G193" s="7" t="s">
        <v>355</v>
      </c>
      <c r="H193" s="7" t="s">
        <v>132</v>
      </c>
      <c r="I193" s="7" t="s">
        <v>426</v>
      </c>
      <c r="J193" s="7" t="s">
        <v>229</v>
      </c>
      <c r="K193" s="69">
        <v>8</v>
      </c>
      <c r="L193" s="69">
        <v>171741.77840000001</v>
      </c>
      <c r="M193" s="71">
        <f t="shared" si="10"/>
        <v>1373934.2272000001</v>
      </c>
      <c r="N193" s="71">
        <f t="shared" si="11"/>
        <v>1593763.703552</v>
      </c>
      <c r="O193" s="7">
        <v>0</v>
      </c>
      <c r="P193" s="46" t="s">
        <v>57</v>
      </c>
      <c r="Q193" s="14" t="s">
        <v>600</v>
      </c>
      <c r="R193" s="63" t="s">
        <v>68</v>
      </c>
    </row>
    <row r="194" spans="1:18" ht="18" customHeight="1" x14ac:dyDescent="0.25">
      <c r="A194" s="14" t="s">
        <v>47</v>
      </c>
      <c r="B194" s="63" t="s">
        <v>48</v>
      </c>
      <c r="C194" s="13" t="s">
        <v>783</v>
      </c>
      <c r="D194" s="14" t="s">
        <v>74</v>
      </c>
      <c r="E194" s="14" t="s">
        <v>49</v>
      </c>
      <c r="F194" s="7" t="s">
        <v>354</v>
      </c>
      <c r="G194" s="7" t="s">
        <v>355</v>
      </c>
      <c r="H194" s="7" t="s">
        <v>132</v>
      </c>
      <c r="I194" s="7" t="s">
        <v>427</v>
      </c>
      <c r="J194" s="7" t="s">
        <v>229</v>
      </c>
      <c r="K194" s="69">
        <v>4</v>
      </c>
      <c r="L194" s="69">
        <v>38227.893600000003</v>
      </c>
      <c r="M194" s="71">
        <f t="shared" si="10"/>
        <v>152911.57440000001</v>
      </c>
      <c r="N194" s="71">
        <f t="shared" si="11"/>
        <v>177377.42630399999</v>
      </c>
      <c r="O194" s="7">
        <v>0</v>
      </c>
      <c r="P194" s="46" t="s">
        <v>57</v>
      </c>
      <c r="Q194" s="14" t="s">
        <v>600</v>
      </c>
      <c r="R194" s="63" t="s">
        <v>68</v>
      </c>
    </row>
    <row r="195" spans="1:18" ht="18" customHeight="1" x14ac:dyDescent="0.25">
      <c r="A195" s="14" t="s">
        <v>47</v>
      </c>
      <c r="B195" s="63" t="s">
        <v>48</v>
      </c>
      <c r="C195" s="13" t="s">
        <v>784</v>
      </c>
      <c r="D195" s="14" t="s">
        <v>74</v>
      </c>
      <c r="E195" s="14" t="s">
        <v>49</v>
      </c>
      <c r="F195" s="7" t="s">
        <v>356</v>
      </c>
      <c r="G195" s="7" t="s">
        <v>268</v>
      </c>
      <c r="H195" s="7" t="s">
        <v>357</v>
      </c>
      <c r="I195" s="7" t="s">
        <v>428</v>
      </c>
      <c r="J195" s="7" t="s">
        <v>229</v>
      </c>
      <c r="K195" s="69">
        <v>128</v>
      </c>
      <c r="L195" s="69">
        <v>10782.2264</v>
      </c>
      <c r="M195" s="71">
        <f t="shared" si="10"/>
        <v>1380124.9791999999</v>
      </c>
      <c r="N195" s="71">
        <f t="shared" si="11"/>
        <v>1600944.9758719997</v>
      </c>
      <c r="O195" s="7">
        <v>0</v>
      </c>
      <c r="P195" s="46" t="s">
        <v>57</v>
      </c>
      <c r="Q195" s="14" t="s">
        <v>600</v>
      </c>
      <c r="R195" s="63" t="s">
        <v>68</v>
      </c>
    </row>
    <row r="196" spans="1:18" ht="18" customHeight="1" x14ac:dyDescent="0.25">
      <c r="A196" s="14" t="s">
        <v>47</v>
      </c>
      <c r="B196" s="63" t="s">
        <v>48</v>
      </c>
      <c r="C196" s="13" t="s">
        <v>785</v>
      </c>
      <c r="D196" s="14" t="s">
        <v>74</v>
      </c>
      <c r="E196" s="14" t="s">
        <v>49</v>
      </c>
      <c r="F196" s="7" t="s">
        <v>338</v>
      </c>
      <c r="G196" s="7" t="s">
        <v>117</v>
      </c>
      <c r="H196" s="7" t="s">
        <v>339</v>
      </c>
      <c r="I196" s="7" t="s">
        <v>429</v>
      </c>
      <c r="J196" s="7" t="s">
        <v>229</v>
      </c>
      <c r="K196" s="69">
        <v>4</v>
      </c>
      <c r="L196" s="69">
        <v>3386102.7420999999</v>
      </c>
      <c r="M196" s="71">
        <f t="shared" si="10"/>
        <v>13544410.9684</v>
      </c>
      <c r="N196" s="71">
        <f t="shared" si="11"/>
        <v>15711516.723343998</v>
      </c>
      <c r="O196" s="7">
        <v>0</v>
      </c>
      <c r="P196" s="46" t="s">
        <v>57</v>
      </c>
      <c r="Q196" s="14" t="s">
        <v>600</v>
      </c>
      <c r="R196" s="63" t="s">
        <v>68</v>
      </c>
    </row>
    <row r="197" spans="1:18" ht="18" customHeight="1" x14ac:dyDescent="0.25">
      <c r="A197" s="14" t="s">
        <v>47</v>
      </c>
      <c r="B197" s="63" t="s">
        <v>48</v>
      </c>
      <c r="C197" s="13" t="s">
        <v>786</v>
      </c>
      <c r="D197" s="14" t="s">
        <v>74</v>
      </c>
      <c r="E197" s="14" t="s">
        <v>49</v>
      </c>
      <c r="F197" s="7" t="s">
        <v>354</v>
      </c>
      <c r="G197" s="7" t="s">
        <v>355</v>
      </c>
      <c r="H197" s="7" t="s">
        <v>132</v>
      </c>
      <c r="I197" s="7" t="s">
        <v>430</v>
      </c>
      <c r="J197" s="7" t="s">
        <v>229</v>
      </c>
      <c r="K197" s="69">
        <v>8</v>
      </c>
      <c r="L197" s="69">
        <v>7029.0830000000005</v>
      </c>
      <c r="M197" s="71">
        <f t="shared" si="10"/>
        <v>56232.664000000004</v>
      </c>
      <c r="N197" s="71">
        <f t="shared" si="11"/>
        <v>65229.890240000001</v>
      </c>
      <c r="O197" s="7">
        <v>0</v>
      </c>
      <c r="P197" s="46" t="s">
        <v>57</v>
      </c>
      <c r="Q197" s="14" t="s">
        <v>600</v>
      </c>
      <c r="R197" s="63" t="s">
        <v>68</v>
      </c>
    </row>
    <row r="198" spans="1:18" ht="18" customHeight="1" x14ac:dyDescent="0.25">
      <c r="A198" s="14" t="s">
        <v>47</v>
      </c>
      <c r="B198" s="63" t="s">
        <v>48</v>
      </c>
      <c r="C198" s="13" t="s">
        <v>787</v>
      </c>
      <c r="D198" s="14" t="s">
        <v>74</v>
      </c>
      <c r="E198" s="14" t="s">
        <v>49</v>
      </c>
      <c r="F198" s="7" t="s">
        <v>354</v>
      </c>
      <c r="G198" s="7" t="s">
        <v>355</v>
      </c>
      <c r="H198" s="7" t="s">
        <v>132</v>
      </c>
      <c r="I198" s="7" t="s">
        <v>431</v>
      </c>
      <c r="J198" s="7" t="s">
        <v>229</v>
      </c>
      <c r="K198" s="69">
        <v>4</v>
      </c>
      <c r="L198" s="69">
        <v>67911.259699999995</v>
      </c>
      <c r="M198" s="71">
        <f t="shared" si="10"/>
        <v>271645.03879999998</v>
      </c>
      <c r="N198" s="71">
        <f t="shared" si="11"/>
        <v>315108.24500799994</v>
      </c>
      <c r="O198" s="7">
        <v>0</v>
      </c>
      <c r="P198" s="46" t="s">
        <v>57</v>
      </c>
      <c r="Q198" s="14" t="s">
        <v>600</v>
      </c>
      <c r="R198" s="63" t="s">
        <v>68</v>
      </c>
    </row>
    <row r="199" spans="1:18" ht="18" customHeight="1" x14ac:dyDescent="0.25">
      <c r="A199" s="14" t="s">
        <v>47</v>
      </c>
      <c r="B199" s="63" t="s">
        <v>48</v>
      </c>
      <c r="C199" s="13" t="s">
        <v>788</v>
      </c>
      <c r="D199" s="14" t="s">
        <v>74</v>
      </c>
      <c r="E199" s="14" t="s">
        <v>49</v>
      </c>
      <c r="F199" s="7" t="s">
        <v>87</v>
      </c>
      <c r="G199" s="7" t="s">
        <v>115</v>
      </c>
      <c r="H199" s="7" t="s">
        <v>106</v>
      </c>
      <c r="I199" s="7" t="s">
        <v>432</v>
      </c>
      <c r="J199" s="7" t="s">
        <v>229</v>
      </c>
      <c r="K199" s="69">
        <v>4</v>
      </c>
      <c r="L199" s="69">
        <v>720635.77630000003</v>
      </c>
      <c r="M199" s="71">
        <f t="shared" si="10"/>
        <v>2882543.1052000001</v>
      </c>
      <c r="N199" s="71">
        <f t="shared" si="11"/>
        <v>3343750.0020320001</v>
      </c>
      <c r="O199" s="7">
        <v>0</v>
      </c>
      <c r="P199" s="46" t="s">
        <v>57</v>
      </c>
      <c r="Q199" s="14" t="s">
        <v>600</v>
      </c>
      <c r="R199" s="63" t="s">
        <v>68</v>
      </c>
    </row>
    <row r="200" spans="1:18" ht="18" customHeight="1" x14ac:dyDescent="0.25">
      <c r="A200" s="14" t="s">
        <v>47</v>
      </c>
      <c r="B200" s="63" t="s">
        <v>48</v>
      </c>
      <c r="C200" s="13" t="s">
        <v>789</v>
      </c>
      <c r="D200" s="14" t="s">
        <v>74</v>
      </c>
      <c r="E200" s="14" t="s">
        <v>49</v>
      </c>
      <c r="F200" s="7" t="s">
        <v>354</v>
      </c>
      <c r="G200" s="7" t="s">
        <v>355</v>
      </c>
      <c r="H200" s="7" t="s">
        <v>132</v>
      </c>
      <c r="I200" s="7" t="s">
        <v>433</v>
      </c>
      <c r="J200" s="7" t="s">
        <v>229</v>
      </c>
      <c r="K200" s="69">
        <v>4</v>
      </c>
      <c r="L200" s="69">
        <v>169136.5036</v>
      </c>
      <c r="M200" s="71">
        <f t="shared" si="10"/>
        <v>676546.01439999999</v>
      </c>
      <c r="N200" s="71">
        <f t="shared" si="11"/>
        <v>784793.37670399994</v>
      </c>
      <c r="O200" s="7">
        <v>0</v>
      </c>
      <c r="P200" s="46" t="s">
        <v>57</v>
      </c>
      <c r="Q200" s="14" t="s">
        <v>600</v>
      </c>
      <c r="R200" s="63" t="s">
        <v>68</v>
      </c>
    </row>
    <row r="201" spans="1:18" ht="18" customHeight="1" x14ac:dyDescent="0.25">
      <c r="A201" s="14" t="s">
        <v>47</v>
      </c>
      <c r="B201" s="63" t="s">
        <v>48</v>
      </c>
      <c r="C201" s="13" t="s">
        <v>790</v>
      </c>
      <c r="D201" s="14" t="s">
        <v>74</v>
      </c>
      <c r="E201" s="14" t="s">
        <v>49</v>
      </c>
      <c r="F201" s="7" t="s">
        <v>358</v>
      </c>
      <c r="G201" s="7" t="s">
        <v>359</v>
      </c>
      <c r="H201" s="7" t="s">
        <v>360</v>
      </c>
      <c r="I201" s="7" t="s">
        <v>434</v>
      </c>
      <c r="J201" s="7" t="s">
        <v>229</v>
      </c>
      <c r="K201" s="69">
        <v>4</v>
      </c>
      <c r="L201" s="69">
        <v>42451.792099999999</v>
      </c>
      <c r="M201" s="71">
        <f t="shared" si="10"/>
        <v>169807.1684</v>
      </c>
      <c r="N201" s="71">
        <f t="shared" si="11"/>
        <v>196976.31534399997</v>
      </c>
      <c r="O201" s="7">
        <v>0</v>
      </c>
      <c r="P201" s="46" t="s">
        <v>57</v>
      </c>
      <c r="Q201" s="14" t="s">
        <v>600</v>
      </c>
      <c r="R201" s="63" t="s">
        <v>68</v>
      </c>
    </row>
    <row r="202" spans="1:18" ht="18" customHeight="1" x14ac:dyDescent="0.25">
      <c r="A202" s="14" t="s">
        <v>47</v>
      </c>
      <c r="B202" s="63" t="s">
        <v>48</v>
      </c>
      <c r="C202" s="13" t="s">
        <v>791</v>
      </c>
      <c r="D202" s="14" t="s">
        <v>74</v>
      </c>
      <c r="E202" s="14" t="s">
        <v>49</v>
      </c>
      <c r="F202" s="7" t="s">
        <v>243</v>
      </c>
      <c r="G202" s="7" t="s">
        <v>266</v>
      </c>
      <c r="H202" s="7" t="s">
        <v>106</v>
      </c>
      <c r="I202" s="7" t="s">
        <v>435</v>
      </c>
      <c r="J202" s="7" t="s">
        <v>229</v>
      </c>
      <c r="K202" s="69">
        <v>10</v>
      </c>
      <c r="L202" s="69">
        <v>2179.6606000000002</v>
      </c>
      <c r="M202" s="71">
        <f t="shared" si="10"/>
        <v>21796.606</v>
      </c>
      <c r="N202" s="71">
        <f t="shared" si="11"/>
        <v>25284.062959999999</v>
      </c>
      <c r="O202" s="7">
        <v>0</v>
      </c>
      <c r="P202" s="46" t="s">
        <v>57</v>
      </c>
      <c r="Q202" s="14" t="s">
        <v>600</v>
      </c>
      <c r="R202" s="63" t="s">
        <v>68</v>
      </c>
    </row>
    <row r="203" spans="1:18" ht="18" customHeight="1" x14ac:dyDescent="0.25">
      <c r="A203" s="14" t="s">
        <v>47</v>
      </c>
      <c r="B203" s="63" t="s">
        <v>48</v>
      </c>
      <c r="C203" s="13" t="s">
        <v>792</v>
      </c>
      <c r="D203" s="14" t="s">
        <v>74</v>
      </c>
      <c r="E203" s="14" t="s">
        <v>49</v>
      </c>
      <c r="F203" s="7" t="s">
        <v>243</v>
      </c>
      <c r="G203" s="7" t="s">
        <v>266</v>
      </c>
      <c r="H203" s="7" t="s">
        <v>106</v>
      </c>
      <c r="I203" s="7" t="s">
        <v>435</v>
      </c>
      <c r="J203" s="7" t="s">
        <v>229</v>
      </c>
      <c r="K203" s="69">
        <v>12</v>
      </c>
      <c r="L203" s="69">
        <v>10356.6122</v>
      </c>
      <c r="M203" s="71">
        <f t="shared" si="10"/>
        <v>124279.34639999999</v>
      </c>
      <c r="N203" s="71">
        <f t="shared" si="11"/>
        <v>144164.04182399999</v>
      </c>
      <c r="O203" s="7">
        <v>0</v>
      </c>
      <c r="P203" s="46" t="s">
        <v>57</v>
      </c>
      <c r="Q203" s="14" t="s">
        <v>600</v>
      </c>
      <c r="R203" s="63" t="s">
        <v>68</v>
      </c>
    </row>
    <row r="204" spans="1:18" ht="18" customHeight="1" x14ac:dyDescent="0.25">
      <c r="A204" s="14" t="s">
        <v>47</v>
      </c>
      <c r="B204" s="63" t="s">
        <v>48</v>
      </c>
      <c r="C204" s="13" t="s">
        <v>793</v>
      </c>
      <c r="D204" s="14" t="s">
        <v>74</v>
      </c>
      <c r="E204" s="14" t="s">
        <v>49</v>
      </c>
      <c r="F204" s="7" t="s">
        <v>243</v>
      </c>
      <c r="G204" s="7" t="s">
        <v>266</v>
      </c>
      <c r="H204" s="7" t="s">
        <v>106</v>
      </c>
      <c r="I204" s="7" t="s">
        <v>436</v>
      </c>
      <c r="J204" s="7" t="s">
        <v>229</v>
      </c>
      <c r="K204" s="69">
        <v>6</v>
      </c>
      <c r="L204" s="69">
        <v>1579.9315000000001</v>
      </c>
      <c r="M204" s="71">
        <f t="shared" si="10"/>
        <v>9479.5889999999999</v>
      </c>
      <c r="N204" s="71">
        <f t="shared" si="11"/>
        <v>10996.32324</v>
      </c>
      <c r="O204" s="7">
        <v>0</v>
      </c>
      <c r="P204" s="46" t="s">
        <v>57</v>
      </c>
      <c r="Q204" s="14" t="s">
        <v>600</v>
      </c>
      <c r="R204" s="63" t="s">
        <v>68</v>
      </c>
    </row>
    <row r="205" spans="1:18" ht="18" customHeight="1" x14ac:dyDescent="0.25">
      <c r="A205" s="14" t="s">
        <v>47</v>
      </c>
      <c r="B205" s="63" t="s">
        <v>48</v>
      </c>
      <c r="C205" s="13" t="s">
        <v>794</v>
      </c>
      <c r="D205" s="14" t="s">
        <v>74</v>
      </c>
      <c r="E205" s="14" t="s">
        <v>49</v>
      </c>
      <c r="F205" s="7" t="s">
        <v>340</v>
      </c>
      <c r="G205" s="7" t="s">
        <v>341</v>
      </c>
      <c r="H205" s="7" t="s">
        <v>106</v>
      </c>
      <c r="I205" s="7" t="s">
        <v>437</v>
      </c>
      <c r="J205" s="7" t="s">
        <v>229</v>
      </c>
      <c r="K205" s="69">
        <v>2</v>
      </c>
      <c r="L205" s="69">
        <v>1863.6743000000001</v>
      </c>
      <c r="M205" s="71">
        <f t="shared" si="10"/>
        <v>3727.3486000000003</v>
      </c>
      <c r="N205" s="71">
        <f t="shared" si="11"/>
        <v>4323.7243760000001</v>
      </c>
      <c r="O205" s="7">
        <v>0</v>
      </c>
      <c r="P205" s="46" t="s">
        <v>57</v>
      </c>
      <c r="Q205" s="14" t="s">
        <v>600</v>
      </c>
      <c r="R205" s="63" t="s">
        <v>68</v>
      </c>
    </row>
    <row r="206" spans="1:18" ht="18" customHeight="1" x14ac:dyDescent="0.25">
      <c r="A206" s="14" t="s">
        <v>47</v>
      </c>
      <c r="B206" s="63" t="s">
        <v>48</v>
      </c>
      <c r="C206" s="13" t="s">
        <v>795</v>
      </c>
      <c r="D206" s="14" t="s">
        <v>74</v>
      </c>
      <c r="E206" s="14" t="s">
        <v>49</v>
      </c>
      <c r="F206" s="7" t="s">
        <v>340</v>
      </c>
      <c r="G206" s="7" t="s">
        <v>341</v>
      </c>
      <c r="H206" s="7" t="s">
        <v>106</v>
      </c>
      <c r="I206" s="7" t="s">
        <v>438</v>
      </c>
      <c r="J206" s="7" t="s">
        <v>229</v>
      </c>
      <c r="K206" s="69">
        <v>4</v>
      </c>
      <c r="L206" s="69">
        <v>522260.86690000002</v>
      </c>
      <c r="M206" s="71">
        <f t="shared" si="10"/>
        <v>2089043.4676000001</v>
      </c>
      <c r="N206" s="71">
        <f t="shared" si="11"/>
        <v>2423290.4224160002</v>
      </c>
      <c r="O206" s="7">
        <v>0</v>
      </c>
      <c r="P206" s="46" t="s">
        <v>57</v>
      </c>
      <c r="Q206" s="14" t="s">
        <v>600</v>
      </c>
      <c r="R206" s="63" t="s">
        <v>68</v>
      </c>
    </row>
    <row r="207" spans="1:18" ht="18" customHeight="1" x14ac:dyDescent="0.25">
      <c r="A207" s="14" t="s">
        <v>47</v>
      </c>
      <c r="B207" s="63" t="s">
        <v>48</v>
      </c>
      <c r="C207" s="13" t="s">
        <v>796</v>
      </c>
      <c r="D207" s="14" t="s">
        <v>74</v>
      </c>
      <c r="E207" s="14" t="s">
        <v>49</v>
      </c>
      <c r="F207" s="7" t="s">
        <v>340</v>
      </c>
      <c r="G207" s="7" t="s">
        <v>341</v>
      </c>
      <c r="H207" s="7" t="s">
        <v>106</v>
      </c>
      <c r="I207" s="7" t="s">
        <v>439</v>
      </c>
      <c r="J207" s="7" t="s">
        <v>229</v>
      </c>
      <c r="K207" s="69">
        <v>1</v>
      </c>
      <c r="L207" s="69">
        <v>3094602.156</v>
      </c>
      <c r="M207" s="71">
        <f t="shared" si="10"/>
        <v>3094602.156</v>
      </c>
      <c r="N207" s="71">
        <f t="shared" si="11"/>
        <v>3589738.5009599999</v>
      </c>
      <c r="O207" s="7">
        <v>0</v>
      </c>
      <c r="P207" s="46" t="s">
        <v>57</v>
      </c>
      <c r="Q207" s="14" t="s">
        <v>600</v>
      </c>
      <c r="R207" s="63" t="s">
        <v>68</v>
      </c>
    </row>
    <row r="208" spans="1:18" ht="18" customHeight="1" x14ac:dyDescent="0.25">
      <c r="A208" s="14" t="s">
        <v>47</v>
      </c>
      <c r="B208" s="63" t="s">
        <v>48</v>
      </c>
      <c r="C208" s="13" t="s">
        <v>797</v>
      </c>
      <c r="D208" s="14" t="s">
        <v>74</v>
      </c>
      <c r="E208" s="14" t="s">
        <v>49</v>
      </c>
      <c r="F208" s="7" t="s">
        <v>93</v>
      </c>
      <c r="G208" s="7" t="s">
        <v>123</v>
      </c>
      <c r="H208" s="7" t="s">
        <v>102</v>
      </c>
      <c r="I208" s="7" t="s">
        <v>440</v>
      </c>
      <c r="J208" s="7" t="s">
        <v>229</v>
      </c>
      <c r="K208" s="69">
        <v>2</v>
      </c>
      <c r="L208" s="69">
        <v>4158373.2593</v>
      </c>
      <c r="M208" s="71">
        <f t="shared" si="10"/>
        <v>8316746.5186000001</v>
      </c>
      <c r="N208" s="71">
        <f t="shared" si="11"/>
        <v>9647425.9615759999</v>
      </c>
      <c r="O208" s="7">
        <v>0</v>
      </c>
      <c r="P208" s="46" t="s">
        <v>57</v>
      </c>
      <c r="Q208" s="14" t="s">
        <v>600</v>
      </c>
      <c r="R208" s="63" t="s">
        <v>68</v>
      </c>
    </row>
    <row r="209" spans="1:18" ht="18" customHeight="1" x14ac:dyDescent="0.25">
      <c r="A209" s="14" t="s">
        <v>47</v>
      </c>
      <c r="B209" s="63" t="s">
        <v>48</v>
      </c>
      <c r="C209" s="13" t="s">
        <v>798</v>
      </c>
      <c r="D209" s="14" t="s">
        <v>74</v>
      </c>
      <c r="E209" s="14" t="s">
        <v>49</v>
      </c>
      <c r="F209" s="7" t="s">
        <v>93</v>
      </c>
      <c r="G209" s="7" t="s">
        <v>123</v>
      </c>
      <c r="H209" s="7" t="s">
        <v>102</v>
      </c>
      <c r="I209" s="7" t="s">
        <v>441</v>
      </c>
      <c r="J209" s="7" t="s">
        <v>229</v>
      </c>
      <c r="K209" s="69">
        <v>2</v>
      </c>
      <c r="L209" s="69">
        <v>4158373.2593</v>
      </c>
      <c r="M209" s="71">
        <f t="shared" si="10"/>
        <v>8316746.5186000001</v>
      </c>
      <c r="N209" s="71">
        <f t="shared" si="11"/>
        <v>9647425.9615759999</v>
      </c>
      <c r="O209" s="7">
        <v>0</v>
      </c>
      <c r="P209" s="46" t="s">
        <v>57</v>
      </c>
      <c r="Q209" s="14" t="s">
        <v>600</v>
      </c>
      <c r="R209" s="63" t="s">
        <v>68</v>
      </c>
    </row>
    <row r="210" spans="1:18" ht="18" customHeight="1" x14ac:dyDescent="0.25">
      <c r="A210" s="14" t="s">
        <v>47</v>
      </c>
      <c r="B210" s="63" t="s">
        <v>48</v>
      </c>
      <c r="C210" s="13" t="s">
        <v>799</v>
      </c>
      <c r="D210" s="14" t="s">
        <v>74</v>
      </c>
      <c r="E210" s="14" t="s">
        <v>49</v>
      </c>
      <c r="F210" s="7" t="s">
        <v>361</v>
      </c>
      <c r="G210" s="7" t="s">
        <v>362</v>
      </c>
      <c r="H210" s="7" t="s">
        <v>106</v>
      </c>
      <c r="I210" s="7" t="s">
        <v>442</v>
      </c>
      <c r="J210" s="7" t="s">
        <v>229</v>
      </c>
      <c r="K210" s="69">
        <v>2</v>
      </c>
      <c r="L210" s="69">
        <v>34178.11</v>
      </c>
      <c r="M210" s="71">
        <f t="shared" si="10"/>
        <v>68356.22</v>
      </c>
      <c r="N210" s="71">
        <f t="shared" si="11"/>
        <v>79293.215199999991</v>
      </c>
      <c r="O210" s="7">
        <v>0</v>
      </c>
      <c r="P210" s="46" t="s">
        <v>57</v>
      </c>
      <c r="Q210" s="14" t="s">
        <v>600</v>
      </c>
      <c r="R210" s="63" t="s">
        <v>68</v>
      </c>
    </row>
    <row r="211" spans="1:18" ht="18" customHeight="1" x14ac:dyDescent="0.25">
      <c r="A211" s="14" t="s">
        <v>47</v>
      </c>
      <c r="B211" s="63" t="s">
        <v>48</v>
      </c>
      <c r="C211" s="13" t="s">
        <v>800</v>
      </c>
      <c r="D211" s="14" t="s">
        <v>74</v>
      </c>
      <c r="E211" s="14" t="s">
        <v>49</v>
      </c>
      <c r="F211" s="7" t="s">
        <v>361</v>
      </c>
      <c r="G211" s="7" t="s">
        <v>362</v>
      </c>
      <c r="H211" s="7" t="s">
        <v>106</v>
      </c>
      <c r="I211" s="7" t="s">
        <v>443</v>
      </c>
      <c r="J211" s="7" t="s">
        <v>229</v>
      </c>
      <c r="K211" s="69">
        <v>6</v>
      </c>
      <c r="L211" s="69">
        <v>16998.7732</v>
      </c>
      <c r="M211" s="71">
        <f t="shared" si="10"/>
        <v>101992.63920000001</v>
      </c>
      <c r="N211" s="71">
        <f t="shared" si="11"/>
        <v>118311.461472</v>
      </c>
      <c r="O211" s="7">
        <v>0</v>
      </c>
      <c r="P211" s="46" t="s">
        <v>57</v>
      </c>
      <c r="Q211" s="14" t="s">
        <v>600</v>
      </c>
      <c r="R211" s="63" t="s">
        <v>68</v>
      </c>
    </row>
    <row r="212" spans="1:18" ht="18" customHeight="1" x14ac:dyDescent="0.25">
      <c r="A212" s="14" t="s">
        <v>47</v>
      </c>
      <c r="B212" s="63" t="s">
        <v>48</v>
      </c>
      <c r="C212" s="13" t="s">
        <v>801</v>
      </c>
      <c r="D212" s="14" t="s">
        <v>74</v>
      </c>
      <c r="E212" s="14" t="s">
        <v>49</v>
      </c>
      <c r="F212" s="7" t="s">
        <v>361</v>
      </c>
      <c r="G212" s="7" t="s">
        <v>362</v>
      </c>
      <c r="H212" s="7" t="s">
        <v>106</v>
      </c>
      <c r="I212" s="7" t="s">
        <v>444</v>
      </c>
      <c r="J212" s="7" t="s">
        <v>229</v>
      </c>
      <c r="K212" s="69">
        <v>2</v>
      </c>
      <c r="L212" s="69">
        <v>33997.546399999999</v>
      </c>
      <c r="M212" s="71">
        <f t="shared" si="10"/>
        <v>67995.092799999999</v>
      </c>
      <c r="N212" s="71">
        <f t="shared" si="11"/>
        <v>78874.307647999987</v>
      </c>
      <c r="O212" s="7">
        <v>0</v>
      </c>
      <c r="P212" s="46" t="s">
        <v>57</v>
      </c>
      <c r="Q212" s="14" t="s">
        <v>600</v>
      </c>
      <c r="R212" s="63" t="s">
        <v>68</v>
      </c>
    </row>
    <row r="213" spans="1:18" ht="18" customHeight="1" x14ac:dyDescent="0.25">
      <c r="A213" s="14" t="s">
        <v>47</v>
      </c>
      <c r="B213" s="63" t="s">
        <v>48</v>
      </c>
      <c r="C213" s="13" t="s">
        <v>802</v>
      </c>
      <c r="D213" s="14" t="s">
        <v>74</v>
      </c>
      <c r="E213" s="14" t="s">
        <v>49</v>
      </c>
      <c r="F213" s="7" t="s">
        <v>361</v>
      </c>
      <c r="G213" s="7" t="s">
        <v>362</v>
      </c>
      <c r="H213" s="7" t="s">
        <v>106</v>
      </c>
      <c r="I213" s="7" t="s">
        <v>445</v>
      </c>
      <c r="J213" s="7" t="s">
        <v>229</v>
      </c>
      <c r="K213" s="69">
        <v>2</v>
      </c>
      <c r="L213" s="69">
        <v>4185535.1837000004</v>
      </c>
      <c r="M213" s="71">
        <f t="shared" si="10"/>
        <v>8371070.3674000008</v>
      </c>
      <c r="N213" s="71">
        <f t="shared" si="11"/>
        <v>9710441.6261839997</v>
      </c>
      <c r="O213" s="7">
        <v>0</v>
      </c>
      <c r="P213" s="46" t="s">
        <v>57</v>
      </c>
      <c r="Q213" s="14" t="s">
        <v>600</v>
      </c>
      <c r="R213" s="63" t="s">
        <v>68</v>
      </c>
    </row>
    <row r="214" spans="1:18" ht="18" customHeight="1" x14ac:dyDescent="0.25">
      <c r="A214" s="14" t="s">
        <v>47</v>
      </c>
      <c r="B214" s="63" t="s">
        <v>48</v>
      </c>
      <c r="C214" s="13" t="s">
        <v>803</v>
      </c>
      <c r="D214" s="14" t="s">
        <v>74</v>
      </c>
      <c r="E214" s="14" t="s">
        <v>49</v>
      </c>
      <c r="F214" s="7" t="s">
        <v>361</v>
      </c>
      <c r="G214" s="7" t="s">
        <v>362</v>
      </c>
      <c r="H214" s="7" t="s">
        <v>106</v>
      </c>
      <c r="I214" s="7" t="s">
        <v>446</v>
      </c>
      <c r="J214" s="7" t="s">
        <v>229</v>
      </c>
      <c r="K214" s="69">
        <v>1</v>
      </c>
      <c r="L214" s="69">
        <v>3446391.6384000001</v>
      </c>
      <c r="M214" s="71">
        <f t="shared" si="10"/>
        <v>3446391.6384000001</v>
      </c>
      <c r="N214" s="71">
        <f t="shared" si="11"/>
        <v>3997814.3005439998</v>
      </c>
      <c r="O214" s="7">
        <v>0</v>
      </c>
      <c r="P214" s="46" t="s">
        <v>57</v>
      </c>
      <c r="Q214" s="14" t="s">
        <v>600</v>
      </c>
      <c r="R214" s="63" t="s">
        <v>68</v>
      </c>
    </row>
    <row r="215" spans="1:18" ht="18" customHeight="1" x14ac:dyDescent="0.25">
      <c r="A215" s="14" t="s">
        <v>47</v>
      </c>
      <c r="B215" s="63" t="s">
        <v>48</v>
      </c>
      <c r="C215" s="13" t="s">
        <v>804</v>
      </c>
      <c r="D215" s="14" t="s">
        <v>74</v>
      </c>
      <c r="E215" s="14" t="s">
        <v>49</v>
      </c>
      <c r="F215" s="7" t="s">
        <v>338</v>
      </c>
      <c r="G215" s="7" t="s">
        <v>117</v>
      </c>
      <c r="H215" s="7" t="s">
        <v>339</v>
      </c>
      <c r="I215" s="7" t="s">
        <v>447</v>
      </c>
      <c r="J215" s="7" t="s">
        <v>229</v>
      </c>
      <c r="K215" s="69">
        <v>2</v>
      </c>
      <c r="L215" s="69">
        <v>231817.86760000003</v>
      </c>
      <c r="M215" s="71">
        <f t="shared" si="10"/>
        <v>463635.73520000005</v>
      </c>
      <c r="N215" s="71">
        <f t="shared" si="11"/>
        <v>537817.45283199998</v>
      </c>
      <c r="O215" s="7">
        <v>0</v>
      </c>
      <c r="P215" s="46" t="s">
        <v>57</v>
      </c>
      <c r="Q215" s="14" t="s">
        <v>600</v>
      </c>
      <c r="R215" s="63" t="s">
        <v>68</v>
      </c>
    </row>
    <row r="216" spans="1:18" ht="18" customHeight="1" x14ac:dyDescent="0.25">
      <c r="A216" s="14" t="s">
        <v>47</v>
      </c>
      <c r="B216" s="63" t="s">
        <v>48</v>
      </c>
      <c r="C216" s="13" t="s">
        <v>805</v>
      </c>
      <c r="D216" s="14" t="s">
        <v>74</v>
      </c>
      <c r="E216" s="14" t="s">
        <v>49</v>
      </c>
      <c r="F216" s="7" t="s">
        <v>338</v>
      </c>
      <c r="G216" s="7" t="s">
        <v>117</v>
      </c>
      <c r="H216" s="7" t="s">
        <v>339</v>
      </c>
      <c r="I216" s="7" t="s">
        <v>448</v>
      </c>
      <c r="J216" s="7" t="s">
        <v>229</v>
      </c>
      <c r="K216" s="69">
        <v>2</v>
      </c>
      <c r="L216" s="69">
        <v>494537.9056</v>
      </c>
      <c r="M216" s="71">
        <f t="shared" si="10"/>
        <v>989075.8112</v>
      </c>
      <c r="N216" s="71">
        <f t="shared" si="11"/>
        <v>1147327.9409919998</v>
      </c>
      <c r="O216" s="7">
        <v>0</v>
      </c>
      <c r="P216" s="46" t="s">
        <v>57</v>
      </c>
      <c r="Q216" s="14" t="s">
        <v>600</v>
      </c>
      <c r="R216" s="63" t="s">
        <v>68</v>
      </c>
    </row>
    <row r="217" spans="1:18" ht="18" customHeight="1" x14ac:dyDescent="0.25">
      <c r="A217" s="14" t="s">
        <v>47</v>
      </c>
      <c r="B217" s="63" t="s">
        <v>48</v>
      </c>
      <c r="C217" s="13" t="s">
        <v>806</v>
      </c>
      <c r="D217" s="14" t="s">
        <v>74</v>
      </c>
      <c r="E217" s="14" t="s">
        <v>49</v>
      </c>
      <c r="F217" s="7" t="s">
        <v>88</v>
      </c>
      <c r="G217" s="7" t="s">
        <v>116</v>
      </c>
      <c r="H217" s="7" t="s">
        <v>106</v>
      </c>
      <c r="I217" s="7" t="s">
        <v>449</v>
      </c>
      <c r="J217" s="7" t="s">
        <v>229</v>
      </c>
      <c r="K217" s="69">
        <v>1</v>
      </c>
      <c r="L217" s="69">
        <v>3972.3992000000003</v>
      </c>
      <c r="M217" s="71">
        <f t="shared" si="10"/>
        <v>3972.3992000000003</v>
      </c>
      <c r="N217" s="71">
        <f t="shared" si="11"/>
        <v>4607.983072</v>
      </c>
      <c r="O217" s="7">
        <v>0</v>
      </c>
      <c r="P217" s="46" t="s">
        <v>57</v>
      </c>
      <c r="Q217" s="14" t="s">
        <v>600</v>
      </c>
      <c r="R217" s="63" t="s">
        <v>68</v>
      </c>
    </row>
    <row r="218" spans="1:18" ht="18" customHeight="1" x14ac:dyDescent="0.25">
      <c r="A218" s="14" t="s">
        <v>47</v>
      </c>
      <c r="B218" s="63" t="s">
        <v>48</v>
      </c>
      <c r="C218" s="13" t="s">
        <v>807</v>
      </c>
      <c r="D218" s="14" t="s">
        <v>74</v>
      </c>
      <c r="E218" s="14" t="s">
        <v>49</v>
      </c>
      <c r="F218" s="7" t="s">
        <v>88</v>
      </c>
      <c r="G218" s="7" t="s">
        <v>116</v>
      </c>
      <c r="H218" s="7" t="s">
        <v>106</v>
      </c>
      <c r="I218" s="7" t="s">
        <v>450</v>
      </c>
      <c r="J218" s="7" t="s">
        <v>229</v>
      </c>
      <c r="K218" s="69">
        <v>8</v>
      </c>
      <c r="L218" s="69">
        <v>1193.0095000000001</v>
      </c>
      <c r="M218" s="71">
        <f t="shared" si="10"/>
        <v>9544.0760000000009</v>
      </c>
      <c r="N218" s="71">
        <f t="shared" si="11"/>
        <v>11071.12816</v>
      </c>
      <c r="O218" s="7">
        <v>0</v>
      </c>
      <c r="P218" s="46" t="s">
        <v>57</v>
      </c>
      <c r="Q218" s="14" t="s">
        <v>600</v>
      </c>
      <c r="R218" s="63" t="s">
        <v>68</v>
      </c>
    </row>
    <row r="219" spans="1:18" ht="18" customHeight="1" x14ac:dyDescent="0.25">
      <c r="A219" s="14" t="s">
        <v>47</v>
      </c>
      <c r="B219" s="63" t="s">
        <v>48</v>
      </c>
      <c r="C219" s="13" t="s">
        <v>808</v>
      </c>
      <c r="D219" s="14" t="s">
        <v>74</v>
      </c>
      <c r="E219" s="14" t="s">
        <v>49</v>
      </c>
      <c r="F219" s="7" t="s">
        <v>88</v>
      </c>
      <c r="G219" s="7" t="s">
        <v>116</v>
      </c>
      <c r="H219" s="7" t="s">
        <v>106</v>
      </c>
      <c r="I219" s="7" t="s">
        <v>451</v>
      </c>
      <c r="J219" s="7" t="s">
        <v>229</v>
      </c>
      <c r="K219" s="69">
        <v>1</v>
      </c>
      <c r="L219" s="69">
        <v>12452.439699999999</v>
      </c>
      <c r="M219" s="71">
        <f t="shared" si="10"/>
        <v>12452.439699999999</v>
      </c>
      <c r="N219" s="71">
        <f t="shared" si="11"/>
        <v>14444.830051999998</v>
      </c>
      <c r="O219" s="7">
        <v>0</v>
      </c>
      <c r="P219" s="46" t="s">
        <v>57</v>
      </c>
      <c r="Q219" s="14" t="s">
        <v>600</v>
      </c>
      <c r="R219" s="63" t="s">
        <v>68</v>
      </c>
    </row>
    <row r="220" spans="1:18" ht="18" customHeight="1" x14ac:dyDescent="0.25">
      <c r="A220" s="14" t="s">
        <v>47</v>
      </c>
      <c r="B220" s="63" t="s">
        <v>48</v>
      </c>
      <c r="C220" s="13" t="s">
        <v>809</v>
      </c>
      <c r="D220" s="14" t="s">
        <v>74</v>
      </c>
      <c r="E220" s="14" t="s">
        <v>49</v>
      </c>
      <c r="F220" s="7" t="s">
        <v>88</v>
      </c>
      <c r="G220" s="7" t="s">
        <v>116</v>
      </c>
      <c r="H220" s="7" t="s">
        <v>106</v>
      </c>
      <c r="I220" s="7" t="s">
        <v>452</v>
      </c>
      <c r="J220" s="7" t="s">
        <v>229</v>
      </c>
      <c r="K220" s="69">
        <v>6</v>
      </c>
      <c r="L220" s="69">
        <v>8563.873599999999</v>
      </c>
      <c r="M220" s="71">
        <f t="shared" si="10"/>
        <v>51383.241599999994</v>
      </c>
      <c r="N220" s="71">
        <f t="shared" si="11"/>
        <v>59604.56025599999</v>
      </c>
      <c r="O220" s="7">
        <v>0</v>
      </c>
      <c r="P220" s="46" t="s">
        <v>57</v>
      </c>
      <c r="Q220" s="14" t="s">
        <v>600</v>
      </c>
      <c r="R220" s="63" t="s">
        <v>68</v>
      </c>
    </row>
    <row r="221" spans="1:18" ht="18" customHeight="1" x14ac:dyDescent="0.25">
      <c r="A221" s="14" t="s">
        <v>47</v>
      </c>
      <c r="B221" s="63" t="s">
        <v>48</v>
      </c>
      <c r="C221" s="13" t="s">
        <v>810</v>
      </c>
      <c r="D221" s="14" t="s">
        <v>74</v>
      </c>
      <c r="E221" s="14" t="s">
        <v>49</v>
      </c>
      <c r="F221" s="7" t="s">
        <v>88</v>
      </c>
      <c r="G221" s="7" t="s">
        <v>116</v>
      </c>
      <c r="H221" s="7" t="s">
        <v>106</v>
      </c>
      <c r="I221" s="7" t="s">
        <v>453</v>
      </c>
      <c r="J221" s="7" t="s">
        <v>229</v>
      </c>
      <c r="K221" s="69">
        <v>3</v>
      </c>
      <c r="L221" s="69">
        <v>68594.82190000001</v>
      </c>
      <c r="M221" s="71">
        <f t="shared" si="10"/>
        <v>205784.46570000003</v>
      </c>
      <c r="N221" s="71">
        <f t="shared" si="11"/>
        <v>238709.98021200002</v>
      </c>
      <c r="O221" s="7">
        <v>0</v>
      </c>
      <c r="P221" s="46" t="s">
        <v>57</v>
      </c>
      <c r="Q221" s="14" t="s">
        <v>600</v>
      </c>
      <c r="R221" s="63" t="s">
        <v>68</v>
      </c>
    </row>
    <row r="222" spans="1:18" ht="18" customHeight="1" x14ac:dyDescent="0.25">
      <c r="A222" s="14" t="s">
        <v>47</v>
      </c>
      <c r="B222" s="63" t="s">
        <v>48</v>
      </c>
      <c r="C222" s="13" t="s">
        <v>811</v>
      </c>
      <c r="D222" s="14" t="s">
        <v>74</v>
      </c>
      <c r="E222" s="14" t="s">
        <v>49</v>
      </c>
      <c r="F222" s="7" t="s">
        <v>333</v>
      </c>
      <c r="G222" s="7" t="s">
        <v>109</v>
      </c>
      <c r="H222" s="7" t="s">
        <v>334</v>
      </c>
      <c r="I222" s="7" t="s">
        <v>454</v>
      </c>
      <c r="J222" s="7" t="s">
        <v>229</v>
      </c>
      <c r="K222" s="69">
        <v>14</v>
      </c>
      <c r="L222" s="69">
        <v>30515.2484</v>
      </c>
      <c r="M222" s="71">
        <f t="shared" si="10"/>
        <v>427213.47759999998</v>
      </c>
      <c r="N222" s="71">
        <f t="shared" si="11"/>
        <v>495567.63401599997</v>
      </c>
      <c r="O222" s="7">
        <v>0</v>
      </c>
      <c r="P222" s="46" t="s">
        <v>57</v>
      </c>
      <c r="Q222" s="14" t="s">
        <v>600</v>
      </c>
      <c r="R222" s="63" t="s">
        <v>68</v>
      </c>
    </row>
    <row r="223" spans="1:18" ht="18" customHeight="1" x14ac:dyDescent="0.25">
      <c r="A223" s="14" t="s">
        <v>47</v>
      </c>
      <c r="B223" s="63" t="s">
        <v>48</v>
      </c>
      <c r="C223" s="13" t="s">
        <v>812</v>
      </c>
      <c r="D223" s="14" t="s">
        <v>74</v>
      </c>
      <c r="E223" s="14" t="s">
        <v>49</v>
      </c>
      <c r="F223" s="7" t="s">
        <v>333</v>
      </c>
      <c r="G223" s="7" t="s">
        <v>109</v>
      </c>
      <c r="H223" s="7" t="s">
        <v>334</v>
      </c>
      <c r="I223" s="7" t="s">
        <v>455</v>
      </c>
      <c r="J223" s="7" t="s">
        <v>229</v>
      </c>
      <c r="K223" s="69">
        <v>4</v>
      </c>
      <c r="L223" s="69">
        <v>45276.322699999997</v>
      </c>
      <c r="M223" s="71">
        <f t="shared" ref="M223:M286" si="12">K223*L223</f>
        <v>181105.29079999999</v>
      </c>
      <c r="N223" s="71">
        <f t="shared" ref="N223:N286" si="13">M223*1.16</f>
        <v>210082.13732799998</v>
      </c>
      <c r="O223" s="7">
        <v>0</v>
      </c>
      <c r="P223" s="46" t="s">
        <v>57</v>
      </c>
      <c r="Q223" s="14" t="s">
        <v>600</v>
      </c>
      <c r="R223" s="63" t="s">
        <v>68</v>
      </c>
    </row>
    <row r="224" spans="1:18" ht="18" customHeight="1" x14ac:dyDescent="0.25">
      <c r="A224" s="14" t="s">
        <v>47</v>
      </c>
      <c r="B224" s="63" t="s">
        <v>48</v>
      </c>
      <c r="C224" s="13" t="s">
        <v>813</v>
      </c>
      <c r="D224" s="14" t="s">
        <v>74</v>
      </c>
      <c r="E224" s="14" t="s">
        <v>49</v>
      </c>
      <c r="F224" s="7" t="s">
        <v>333</v>
      </c>
      <c r="G224" s="7" t="s">
        <v>109</v>
      </c>
      <c r="H224" s="7" t="s">
        <v>334</v>
      </c>
      <c r="I224" s="7" t="s">
        <v>456</v>
      </c>
      <c r="J224" s="7" t="s">
        <v>229</v>
      </c>
      <c r="K224" s="69">
        <v>28</v>
      </c>
      <c r="L224" s="69">
        <v>61120.778599999998</v>
      </c>
      <c r="M224" s="71">
        <f t="shared" si="12"/>
        <v>1711381.8007999999</v>
      </c>
      <c r="N224" s="71">
        <f t="shared" si="13"/>
        <v>1985202.8889279997</v>
      </c>
      <c r="O224" s="7">
        <v>0</v>
      </c>
      <c r="P224" s="46" t="s">
        <v>57</v>
      </c>
      <c r="Q224" s="14" t="s">
        <v>600</v>
      </c>
      <c r="R224" s="63" t="s">
        <v>68</v>
      </c>
    </row>
    <row r="225" spans="1:18" ht="18" customHeight="1" x14ac:dyDescent="0.25">
      <c r="A225" s="14" t="s">
        <v>47</v>
      </c>
      <c r="B225" s="63" t="s">
        <v>48</v>
      </c>
      <c r="C225" s="13" t="s">
        <v>814</v>
      </c>
      <c r="D225" s="14" t="s">
        <v>74</v>
      </c>
      <c r="E225" s="14" t="s">
        <v>49</v>
      </c>
      <c r="F225" s="7" t="s">
        <v>333</v>
      </c>
      <c r="G225" s="7" t="s">
        <v>109</v>
      </c>
      <c r="H225" s="7" t="s">
        <v>334</v>
      </c>
      <c r="I225" s="7" t="s">
        <v>457</v>
      </c>
      <c r="J225" s="7" t="s">
        <v>229</v>
      </c>
      <c r="K225" s="69">
        <v>2</v>
      </c>
      <c r="L225" s="69">
        <v>8376.8613000000005</v>
      </c>
      <c r="M225" s="71">
        <f t="shared" si="12"/>
        <v>16753.722600000001</v>
      </c>
      <c r="N225" s="71">
        <f t="shared" si="13"/>
        <v>19434.318216</v>
      </c>
      <c r="O225" s="7">
        <v>0</v>
      </c>
      <c r="P225" s="46" t="s">
        <v>57</v>
      </c>
      <c r="Q225" s="14" t="s">
        <v>600</v>
      </c>
      <c r="R225" s="63" t="s">
        <v>68</v>
      </c>
    </row>
    <row r="226" spans="1:18" ht="18" customHeight="1" x14ac:dyDescent="0.25">
      <c r="A226" s="14" t="s">
        <v>47</v>
      </c>
      <c r="B226" s="63" t="s">
        <v>48</v>
      </c>
      <c r="C226" s="13" t="s">
        <v>815</v>
      </c>
      <c r="D226" s="14" t="s">
        <v>74</v>
      </c>
      <c r="E226" s="14" t="s">
        <v>49</v>
      </c>
      <c r="F226" s="7" t="s">
        <v>333</v>
      </c>
      <c r="G226" s="7" t="s">
        <v>109</v>
      </c>
      <c r="H226" s="7" t="s">
        <v>334</v>
      </c>
      <c r="I226" s="7" t="s">
        <v>458</v>
      </c>
      <c r="J226" s="7" t="s">
        <v>229</v>
      </c>
      <c r="K226" s="69">
        <v>2</v>
      </c>
      <c r="L226" s="69">
        <v>3166.3117000000002</v>
      </c>
      <c r="M226" s="71">
        <f t="shared" si="12"/>
        <v>6332.6234000000004</v>
      </c>
      <c r="N226" s="71">
        <f t="shared" si="13"/>
        <v>7345.8431440000004</v>
      </c>
      <c r="O226" s="7">
        <v>0</v>
      </c>
      <c r="P226" s="46" t="s">
        <v>57</v>
      </c>
      <c r="Q226" s="14" t="s">
        <v>600</v>
      </c>
      <c r="R226" s="63" t="s">
        <v>68</v>
      </c>
    </row>
    <row r="227" spans="1:18" ht="18" customHeight="1" x14ac:dyDescent="0.25">
      <c r="A227" s="14" t="s">
        <v>47</v>
      </c>
      <c r="B227" s="63" t="s">
        <v>48</v>
      </c>
      <c r="C227" s="13" t="s">
        <v>816</v>
      </c>
      <c r="D227" s="14" t="s">
        <v>74</v>
      </c>
      <c r="E227" s="14" t="s">
        <v>49</v>
      </c>
      <c r="F227" s="7" t="s">
        <v>333</v>
      </c>
      <c r="G227" s="7" t="s">
        <v>109</v>
      </c>
      <c r="H227" s="7" t="s">
        <v>334</v>
      </c>
      <c r="I227" s="7" t="s">
        <v>459</v>
      </c>
      <c r="J227" s="7" t="s">
        <v>229</v>
      </c>
      <c r="K227" s="69">
        <v>4</v>
      </c>
      <c r="L227" s="69">
        <v>31353.579399999999</v>
      </c>
      <c r="M227" s="71">
        <f t="shared" si="12"/>
        <v>125414.31759999999</v>
      </c>
      <c r="N227" s="71">
        <f t="shared" si="13"/>
        <v>145480.60841599997</v>
      </c>
      <c r="O227" s="7">
        <v>0</v>
      </c>
      <c r="P227" s="46" t="s">
        <v>57</v>
      </c>
      <c r="Q227" s="14" t="s">
        <v>600</v>
      </c>
      <c r="R227" s="63" t="s">
        <v>68</v>
      </c>
    </row>
    <row r="228" spans="1:18" ht="18" customHeight="1" x14ac:dyDescent="0.25">
      <c r="A228" s="14" t="s">
        <v>47</v>
      </c>
      <c r="B228" s="63" t="s">
        <v>48</v>
      </c>
      <c r="C228" s="13" t="s">
        <v>817</v>
      </c>
      <c r="D228" s="14" t="s">
        <v>74</v>
      </c>
      <c r="E228" s="14" t="s">
        <v>49</v>
      </c>
      <c r="F228" s="7" t="s">
        <v>333</v>
      </c>
      <c r="G228" s="7" t="s">
        <v>109</v>
      </c>
      <c r="H228" s="7" t="s">
        <v>334</v>
      </c>
      <c r="I228" s="7" t="s">
        <v>460</v>
      </c>
      <c r="J228" s="7" t="s">
        <v>229</v>
      </c>
      <c r="K228" s="69">
        <v>4</v>
      </c>
      <c r="L228" s="69">
        <v>307867.38670000003</v>
      </c>
      <c r="M228" s="71">
        <f t="shared" si="12"/>
        <v>1231469.5468000001</v>
      </c>
      <c r="N228" s="71">
        <f t="shared" si="13"/>
        <v>1428504.674288</v>
      </c>
      <c r="O228" s="7">
        <v>0</v>
      </c>
      <c r="P228" s="46" t="s">
        <v>57</v>
      </c>
      <c r="Q228" s="14" t="s">
        <v>600</v>
      </c>
      <c r="R228" s="63" t="s">
        <v>68</v>
      </c>
    </row>
    <row r="229" spans="1:18" ht="18" customHeight="1" x14ac:dyDescent="0.25">
      <c r="A229" s="14" t="s">
        <v>47</v>
      </c>
      <c r="B229" s="63" t="s">
        <v>48</v>
      </c>
      <c r="C229" s="13" t="s">
        <v>818</v>
      </c>
      <c r="D229" s="14" t="s">
        <v>74</v>
      </c>
      <c r="E229" s="14" t="s">
        <v>49</v>
      </c>
      <c r="F229" s="7" t="s">
        <v>333</v>
      </c>
      <c r="G229" s="7" t="s">
        <v>109</v>
      </c>
      <c r="H229" s="7" t="s">
        <v>334</v>
      </c>
      <c r="I229" s="7" t="s">
        <v>461</v>
      </c>
      <c r="J229" s="7" t="s">
        <v>229</v>
      </c>
      <c r="K229" s="69">
        <v>4</v>
      </c>
      <c r="L229" s="69">
        <v>39981.94</v>
      </c>
      <c r="M229" s="71">
        <f t="shared" si="12"/>
        <v>159927.76</v>
      </c>
      <c r="N229" s="71">
        <f t="shared" si="13"/>
        <v>185516.2016</v>
      </c>
      <c r="O229" s="7">
        <v>0</v>
      </c>
      <c r="P229" s="46" t="s">
        <v>57</v>
      </c>
      <c r="Q229" s="14" t="s">
        <v>600</v>
      </c>
      <c r="R229" s="63" t="s">
        <v>68</v>
      </c>
    </row>
    <row r="230" spans="1:18" ht="18" customHeight="1" x14ac:dyDescent="0.25">
      <c r="A230" s="14" t="s">
        <v>47</v>
      </c>
      <c r="B230" s="63" t="s">
        <v>48</v>
      </c>
      <c r="C230" s="13" t="s">
        <v>819</v>
      </c>
      <c r="D230" s="14" t="s">
        <v>74</v>
      </c>
      <c r="E230" s="14" t="s">
        <v>49</v>
      </c>
      <c r="F230" s="7" t="s">
        <v>333</v>
      </c>
      <c r="G230" s="7" t="s">
        <v>109</v>
      </c>
      <c r="H230" s="7" t="s">
        <v>334</v>
      </c>
      <c r="I230" s="7" t="s">
        <v>462</v>
      </c>
      <c r="J230" s="7" t="s">
        <v>229</v>
      </c>
      <c r="K230" s="69">
        <v>2</v>
      </c>
      <c r="L230" s="69">
        <v>86341.644299999985</v>
      </c>
      <c r="M230" s="71">
        <f t="shared" si="12"/>
        <v>172683.28859999997</v>
      </c>
      <c r="N230" s="71">
        <f t="shared" si="13"/>
        <v>200312.61477599994</v>
      </c>
      <c r="O230" s="7">
        <v>0</v>
      </c>
      <c r="P230" s="46" t="s">
        <v>57</v>
      </c>
      <c r="Q230" s="14" t="s">
        <v>600</v>
      </c>
      <c r="R230" s="63" t="s">
        <v>68</v>
      </c>
    </row>
    <row r="231" spans="1:18" ht="18" customHeight="1" x14ac:dyDescent="0.25">
      <c r="A231" s="14" t="s">
        <v>47</v>
      </c>
      <c r="B231" s="63" t="s">
        <v>48</v>
      </c>
      <c r="C231" s="13" t="s">
        <v>820</v>
      </c>
      <c r="D231" s="14" t="s">
        <v>74</v>
      </c>
      <c r="E231" s="14" t="s">
        <v>49</v>
      </c>
      <c r="F231" s="7" t="s">
        <v>333</v>
      </c>
      <c r="G231" s="7" t="s">
        <v>109</v>
      </c>
      <c r="H231" s="7" t="s">
        <v>334</v>
      </c>
      <c r="I231" s="7" t="s">
        <v>463</v>
      </c>
      <c r="J231" s="7" t="s">
        <v>229</v>
      </c>
      <c r="K231" s="69">
        <v>4</v>
      </c>
      <c r="L231" s="69">
        <v>58618.683000000005</v>
      </c>
      <c r="M231" s="71">
        <f t="shared" si="12"/>
        <v>234474.73200000002</v>
      </c>
      <c r="N231" s="71">
        <f t="shared" si="13"/>
        <v>271990.68912</v>
      </c>
      <c r="O231" s="7">
        <v>0</v>
      </c>
      <c r="P231" s="46" t="s">
        <v>57</v>
      </c>
      <c r="Q231" s="14" t="s">
        <v>600</v>
      </c>
      <c r="R231" s="63" t="s">
        <v>68</v>
      </c>
    </row>
    <row r="232" spans="1:18" ht="18" customHeight="1" x14ac:dyDescent="0.25">
      <c r="A232" s="14" t="s">
        <v>47</v>
      </c>
      <c r="B232" s="63" t="s">
        <v>48</v>
      </c>
      <c r="C232" s="13" t="s">
        <v>821</v>
      </c>
      <c r="D232" s="14" t="s">
        <v>74</v>
      </c>
      <c r="E232" s="14" t="s">
        <v>49</v>
      </c>
      <c r="F232" s="7" t="s">
        <v>333</v>
      </c>
      <c r="G232" s="7" t="s">
        <v>109</v>
      </c>
      <c r="H232" s="7" t="s">
        <v>334</v>
      </c>
      <c r="I232" s="7" t="s">
        <v>464</v>
      </c>
      <c r="J232" s="7" t="s">
        <v>229</v>
      </c>
      <c r="K232" s="69">
        <v>2</v>
      </c>
      <c r="L232" s="69">
        <v>105907.00009999999</v>
      </c>
      <c r="M232" s="71">
        <f t="shared" si="12"/>
        <v>211814.00019999998</v>
      </c>
      <c r="N232" s="71">
        <f t="shared" si="13"/>
        <v>245704.24023199995</v>
      </c>
      <c r="O232" s="7">
        <v>0</v>
      </c>
      <c r="P232" s="46" t="s">
        <v>57</v>
      </c>
      <c r="Q232" s="14" t="s">
        <v>600</v>
      </c>
      <c r="R232" s="63" t="s">
        <v>68</v>
      </c>
    </row>
    <row r="233" spans="1:18" ht="18" customHeight="1" x14ac:dyDescent="0.25">
      <c r="A233" s="14" t="s">
        <v>47</v>
      </c>
      <c r="B233" s="63" t="s">
        <v>48</v>
      </c>
      <c r="C233" s="13" t="s">
        <v>822</v>
      </c>
      <c r="D233" s="14" t="s">
        <v>74</v>
      </c>
      <c r="E233" s="14" t="s">
        <v>49</v>
      </c>
      <c r="F233" s="7" t="s">
        <v>333</v>
      </c>
      <c r="G233" s="7" t="s">
        <v>109</v>
      </c>
      <c r="H233" s="7" t="s">
        <v>334</v>
      </c>
      <c r="I233" s="7" t="s">
        <v>465</v>
      </c>
      <c r="J233" s="7" t="s">
        <v>229</v>
      </c>
      <c r="K233" s="69">
        <v>2</v>
      </c>
      <c r="L233" s="69">
        <v>13110.2071</v>
      </c>
      <c r="M233" s="71">
        <f t="shared" si="12"/>
        <v>26220.414199999999</v>
      </c>
      <c r="N233" s="71">
        <f t="shared" si="13"/>
        <v>30415.680471999996</v>
      </c>
      <c r="O233" s="7">
        <v>0</v>
      </c>
      <c r="P233" s="46" t="s">
        <v>57</v>
      </c>
      <c r="Q233" s="14" t="s">
        <v>600</v>
      </c>
      <c r="R233" s="63" t="s">
        <v>68</v>
      </c>
    </row>
    <row r="234" spans="1:18" ht="18" customHeight="1" x14ac:dyDescent="0.25">
      <c r="A234" s="14" t="s">
        <v>47</v>
      </c>
      <c r="B234" s="63" t="s">
        <v>48</v>
      </c>
      <c r="C234" s="13" t="s">
        <v>823</v>
      </c>
      <c r="D234" s="14" t="s">
        <v>74</v>
      </c>
      <c r="E234" s="14" t="s">
        <v>49</v>
      </c>
      <c r="F234" s="7" t="s">
        <v>333</v>
      </c>
      <c r="G234" s="7" t="s">
        <v>109</v>
      </c>
      <c r="H234" s="7" t="s">
        <v>334</v>
      </c>
      <c r="I234" s="7" t="s">
        <v>466</v>
      </c>
      <c r="J234" s="7" t="s">
        <v>229</v>
      </c>
      <c r="K234" s="69">
        <v>8</v>
      </c>
      <c r="L234" s="69">
        <v>79467.330100000006</v>
      </c>
      <c r="M234" s="71">
        <f t="shared" si="12"/>
        <v>635738.64080000005</v>
      </c>
      <c r="N234" s="71">
        <f t="shared" si="13"/>
        <v>737456.82332800003</v>
      </c>
      <c r="O234" s="7">
        <v>0</v>
      </c>
      <c r="P234" s="46" t="s">
        <v>57</v>
      </c>
      <c r="Q234" s="14" t="s">
        <v>600</v>
      </c>
      <c r="R234" s="63" t="s">
        <v>68</v>
      </c>
    </row>
    <row r="235" spans="1:18" ht="18" customHeight="1" x14ac:dyDescent="0.25">
      <c r="A235" s="14" t="s">
        <v>47</v>
      </c>
      <c r="B235" s="63" t="s">
        <v>48</v>
      </c>
      <c r="C235" s="13" t="s">
        <v>824</v>
      </c>
      <c r="D235" s="14" t="s">
        <v>74</v>
      </c>
      <c r="E235" s="14" t="s">
        <v>49</v>
      </c>
      <c r="F235" s="7" t="s">
        <v>333</v>
      </c>
      <c r="G235" s="7" t="s">
        <v>109</v>
      </c>
      <c r="H235" s="7" t="s">
        <v>334</v>
      </c>
      <c r="I235" s="7" t="s">
        <v>467</v>
      </c>
      <c r="J235" s="7" t="s">
        <v>229</v>
      </c>
      <c r="K235" s="69">
        <v>4</v>
      </c>
      <c r="L235" s="69">
        <v>18688.332600000002</v>
      </c>
      <c r="M235" s="71">
        <f t="shared" si="12"/>
        <v>74753.330400000006</v>
      </c>
      <c r="N235" s="71">
        <f t="shared" si="13"/>
        <v>86713.863264</v>
      </c>
      <c r="O235" s="7">
        <v>0</v>
      </c>
      <c r="P235" s="46" t="s">
        <v>57</v>
      </c>
      <c r="Q235" s="14" t="s">
        <v>600</v>
      </c>
      <c r="R235" s="63" t="s">
        <v>68</v>
      </c>
    </row>
    <row r="236" spans="1:18" ht="18" customHeight="1" x14ac:dyDescent="0.25">
      <c r="A236" s="14" t="s">
        <v>47</v>
      </c>
      <c r="B236" s="63" t="s">
        <v>48</v>
      </c>
      <c r="C236" s="13" t="s">
        <v>825</v>
      </c>
      <c r="D236" s="14" t="s">
        <v>74</v>
      </c>
      <c r="E236" s="14" t="s">
        <v>49</v>
      </c>
      <c r="F236" s="7" t="s">
        <v>333</v>
      </c>
      <c r="G236" s="7" t="s">
        <v>109</v>
      </c>
      <c r="H236" s="7" t="s">
        <v>334</v>
      </c>
      <c r="I236" s="7" t="s">
        <v>468</v>
      </c>
      <c r="J236" s="7" t="s">
        <v>229</v>
      </c>
      <c r="K236" s="69">
        <v>4</v>
      </c>
      <c r="L236" s="69">
        <v>150093.49249999999</v>
      </c>
      <c r="M236" s="71">
        <f t="shared" si="12"/>
        <v>600373.97</v>
      </c>
      <c r="N236" s="71">
        <f t="shared" si="13"/>
        <v>696433.80519999994</v>
      </c>
      <c r="O236" s="7">
        <v>0</v>
      </c>
      <c r="P236" s="46" t="s">
        <v>57</v>
      </c>
      <c r="Q236" s="14" t="s">
        <v>600</v>
      </c>
      <c r="R236" s="63" t="s">
        <v>68</v>
      </c>
    </row>
    <row r="237" spans="1:18" ht="18" customHeight="1" x14ac:dyDescent="0.25">
      <c r="A237" s="14" t="s">
        <v>47</v>
      </c>
      <c r="B237" s="63" t="s">
        <v>48</v>
      </c>
      <c r="C237" s="13" t="s">
        <v>826</v>
      </c>
      <c r="D237" s="14" t="s">
        <v>74</v>
      </c>
      <c r="E237" s="14" t="s">
        <v>49</v>
      </c>
      <c r="F237" s="7" t="s">
        <v>333</v>
      </c>
      <c r="G237" s="7" t="s">
        <v>109</v>
      </c>
      <c r="H237" s="7" t="s">
        <v>334</v>
      </c>
      <c r="I237" s="7" t="s">
        <v>469</v>
      </c>
      <c r="J237" s="7" t="s">
        <v>229</v>
      </c>
      <c r="K237" s="69">
        <v>20</v>
      </c>
      <c r="L237" s="69">
        <v>58754.1057</v>
      </c>
      <c r="M237" s="71">
        <f t="shared" si="12"/>
        <v>1175082.1140000001</v>
      </c>
      <c r="N237" s="71">
        <f t="shared" si="13"/>
        <v>1363095.2522400001</v>
      </c>
      <c r="O237" s="7">
        <v>0</v>
      </c>
      <c r="P237" s="46" t="s">
        <v>57</v>
      </c>
      <c r="Q237" s="14" t="s">
        <v>600</v>
      </c>
      <c r="R237" s="63" t="s">
        <v>68</v>
      </c>
    </row>
    <row r="238" spans="1:18" ht="18" customHeight="1" x14ac:dyDescent="0.25">
      <c r="A238" s="14" t="s">
        <v>47</v>
      </c>
      <c r="B238" s="63" t="s">
        <v>48</v>
      </c>
      <c r="C238" s="13" t="s">
        <v>827</v>
      </c>
      <c r="D238" s="14" t="s">
        <v>74</v>
      </c>
      <c r="E238" s="14" t="s">
        <v>49</v>
      </c>
      <c r="F238" s="7" t="s">
        <v>333</v>
      </c>
      <c r="G238" s="7" t="s">
        <v>109</v>
      </c>
      <c r="H238" s="7" t="s">
        <v>334</v>
      </c>
      <c r="I238" s="7" t="s">
        <v>470</v>
      </c>
      <c r="J238" s="7" t="s">
        <v>229</v>
      </c>
      <c r="K238" s="69">
        <v>8</v>
      </c>
      <c r="L238" s="69">
        <v>54839.744800000008</v>
      </c>
      <c r="M238" s="71">
        <f t="shared" si="12"/>
        <v>438717.95840000006</v>
      </c>
      <c r="N238" s="71">
        <f t="shared" si="13"/>
        <v>508912.83174400002</v>
      </c>
      <c r="O238" s="7">
        <v>0</v>
      </c>
      <c r="P238" s="46" t="s">
        <v>57</v>
      </c>
      <c r="Q238" s="14" t="s">
        <v>600</v>
      </c>
      <c r="R238" s="63" t="s">
        <v>68</v>
      </c>
    </row>
    <row r="239" spans="1:18" ht="18" customHeight="1" x14ac:dyDescent="0.25">
      <c r="A239" s="14" t="s">
        <v>47</v>
      </c>
      <c r="B239" s="63" t="s">
        <v>48</v>
      </c>
      <c r="C239" s="13" t="s">
        <v>828</v>
      </c>
      <c r="D239" s="14" t="s">
        <v>74</v>
      </c>
      <c r="E239" s="14" t="s">
        <v>49</v>
      </c>
      <c r="F239" s="7" t="s">
        <v>333</v>
      </c>
      <c r="G239" s="7" t="s">
        <v>109</v>
      </c>
      <c r="H239" s="7" t="s">
        <v>334</v>
      </c>
      <c r="I239" s="7" t="s">
        <v>471</v>
      </c>
      <c r="J239" s="7" t="s">
        <v>229</v>
      </c>
      <c r="K239" s="69">
        <v>2</v>
      </c>
      <c r="L239" s="69">
        <v>31392.2716</v>
      </c>
      <c r="M239" s="71">
        <f t="shared" si="12"/>
        <v>62784.5432</v>
      </c>
      <c r="N239" s="71">
        <f t="shared" si="13"/>
        <v>72830.070112000001</v>
      </c>
      <c r="O239" s="7">
        <v>0</v>
      </c>
      <c r="P239" s="46" t="s">
        <v>57</v>
      </c>
      <c r="Q239" s="14" t="s">
        <v>600</v>
      </c>
      <c r="R239" s="63" t="s">
        <v>68</v>
      </c>
    </row>
    <row r="240" spans="1:18" ht="18" customHeight="1" x14ac:dyDescent="0.25">
      <c r="A240" s="14" t="s">
        <v>47</v>
      </c>
      <c r="B240" s="63" t="s">
        <v>48</v>
      </c>
      <c r="C240" s="13" t="s">
        <v>829</v>
      </c>
      <c r="D240" s="14" t="s">
        <v>74</v>
      </c>
      <c r="E240" s="14" t="s">
        <v>49</v>
      </c>
      <c r="F240" s="7" t="s">
        <v>333</v>
      </c>
      <c r="G240" s="7" t="s">
        <v>109</v>
      </c>
      <c r="H240" s="7" t="s">
        <v>334</v>
      </c>
      <c r="I240" s="7" t="s">
        <v>472</v>
      </c>
      <c r="J240" s="7" t="s">
        <v>229</v>
      </c>
      <c r="K240" s="69">
        <v>3</v>
      </c>
      <c r="L240" s="69">
        <v>24447.021699999998</v>
      </c>
      <c r="M240" s="71">
        <f t="shared" si="12"/>
        <v>73341.065099999993</v>
      </c>
      <c r="N240" s="71">
        <f t="shared" si="13"/>
        <v>85075.63551599998</v>
      </c>
      <c r="O240" s="7">
        <v>0</v>
      </c>
      <c r="P240" s="46" t="s">
        <v>57</v>
      </c>
      <c r="Q240" s="14" t="s">
        <v>600</v>
      </c>
      <c r="R240" s="63" t="s">
        <v>68</v>
      </c>
    </row>
    <row r="241" spans="1:18" ht="18" customHeight="1" x14ac:dyDescent="0.25">
      <c r="A241" s="14" t="s">
        <v>47</v>
      </c>
      <c r="B241" s="63" t="s">
        <v>48</v>
      </c>
      <c r="C241" s="13" t="s">
        <v>830</v>
      </c>
      <c r="D241" s="14" t="s">
        <v>74</v>
      </c>
      <c r="E241" s="14" t="s">
        <v>49</v>
      </c>
      <c r="F241" s="7" t="s">
        <v>333</v>
      </c>
      <c r="G241" s="7" t="s">
        <v>109</v>
      </c>
      <c r="H241" s="7" t="s">
        <v>334</v>
      </c>
      <c r="I241" s="7" t="s">
        <v>473</v>
      </c>
      <c r="J241" s="7" t="s">
        <v>229</v>
      </c>
      <c r="K241" s="69">
        <v>4</v>
      </c>
      <c r="L241" s="69">
        <v>156045.64259999999</v>
      </c>
      <c r="M241" s="71">
        <f t="shared" si="12"/>
        <v>624182.57039999997</v>
      </c>
      <c r="N241" s="71">
        <f t="shared" si="13"/>
        <v>724051.78166399989</v>
      </c>
      <c r="O241" s="7">
        <v>0</v>
      </c>
      <c r="P241" s="46" t="s">
        <v>57</v>
      </c>
      <c r="Q241" s="14" t="s">
        <v>600</v>
      </c>
      <c r="R241" s="63" t="s">
        <v>68</v>
      </c>
    </row>
    <row r="242" spans="1:18" ht="18" customHeight="1" x14ac:dyDescent="0.25">
      <c r="A242" s="14" t="s">
        <v>47</v>
      </c>
      <c r="B242" s="63" t="s">
        <v>48</v>
      </c>
      <c r="C242" s="13" t="s">
        <v>831</v>
      </c>
      <c r="D242" s="14" t="s">
        <v>74</v>
      </c>
      <c r="E242" s="14" t="s">
        <v>49</v>
      </c>
      <c r="F242" s="7" t="s">
        <v>333</v>
      </c>
      <c r="G242" s="7" t="s">
        <v>109</v>
      </c>
      <c r="H242" s="7" t="s">
        <v>334</v>
      </c>
      <c r="I242" s="7" t="s">
        <v>474</v>
      </c>
      <c r="J242" s="7" t="s">
        <v>229</v>
      </c>
      <c r="K242" s="69">
        <v>2</v>
      </c>
      <c r="L242" s="69">
        <v>38227.893600000003</v>
      </c>
      <c r="M242" s="71">
        <f t="shared" si="12"/>
        <v>76455.787200000006</v>
      </c>
      <c r="N242" s="71">
        <f t="shared" si="13"/>
        <v>88688.713151999997</v>
      </c>
      <c r="O242" s="7">
        <v>0</v>
      </c>
      <c r="P242" s="46" t="s">
        <v>57</v>
      </c>
      <c r="Q242" s="14" t="s">
        <v>600</v>
      </c>
      <c r="R242" s="63" t="s">
        <v>68</v>
      </c>
    </row>
    <row r="243" spans="1:18" ht="18" customHeight="1" x14ac:dyDescent="0.25">
      <c r="A243" s="14" t="s">
        <v>47</v>
      </c>
      <c r="B243" s="63" t="s">
        <v>48</v>
      </c>
      <c r="C243" s="13" t="s">
        <v>832</v>
      </c>
      <c r="D243" s="14" t="s">
        <v>74</v>
      </c>
      <c r="E243" s="14" t="s">
        <v>49</v>
      </c>
      <c r="F243" s="7" t="s">
        <v>333</v>
      </c>
      <c r="G243" s="7" t="s">
        <v>109</v>
      </c>
      <c r="H243" s="7" t="s">
        <v>334</v>
      </c>
      <c r="I243" s="7" t="s">
        <v>475</v>
      </c>
      <c r="J243" s="7" t="s">
        <v>229</v>
      </c>
      <c r="K243" s="69">
        <v>4</v>
      </c>
      <c r="L243" s="69">
        <v>42774.227099999996</v>
      </c>
      <c r="M243" s="71">
        <f t="shared" si="12"/>
        <v>171096.90839999999</v>
      </c>
      <c r="N243" s="71">
        <f t="shared" si="13"/>
        <v>198472.41374399996</v>
      </c>
      <c r="O243" s="7">
        <v>0</v>
      </c>
      <c r="P243" s="46" t="s">
        <v>57</v>
      </c>
      <c r="Q243" s="14" t="s">
        <v>600</v>
      </c>
      <c r="R243" s="63" t="s">
        <v>68</v>
      </c>
    </row>
    <row r="244" spans="1:18" ht="18" customHeight="1" x14ac:dyDescent="0.25">
      <c r="A244" s="14" t="s">
        <v>47</v>
      </c>
      <c r="B244" s="63" t="s">
        <v>48</v>
      </c>
      <c r="C244" s="13" t="s">
        <v>833</v>
      </c>
      <c r="D244" s="14" t="s">
        <v>74</v>
      </c>
      <c r="E244" s="14" t="s">
        <v>49</v>
      </c>
      <c r="F244" s="7" t="s">
        <v>333</v>
      </c>
      <c r="G244" s="7" t="s">
        <v>109</v>
      </c>
      <c r="H244" s="7" t="s">
        <v>334</v>
      </c>
      <c r="I244" s="7" t="s">
        <v>476</v>
      </c>
      <c r="J244" s="7" t="s">
        <v>229</v>
      </c>
      <c r="K244" s="69">
        <v>2</v>
      </c>
      <c r="L244" s="69">
        <v>68446.501799999998</v>
      </c>
      <c r="M244" s="71">
        <f t="shared" si="12"/>
        <v>136893.0036</v>
      </c>
      <c r="N244" s="71">
        <f t="shared" si="13"/>
        <v>158795.88417599999</v>
      </c>
      <c r="O244" s="7">
        <v>0</v>
      </c>
      <c r="P244" s="46" t="s">
        <v>57</v>
      </c>
      <c r="Q244" s="14" t="s">
        <v>600</v>
      </c>
      <c r="R244" s="63" t="s">
        <v>68</v>
      </c>
    </row>
    <row r="245" spans="1:18" ht="18" customHeight="1" x14ac:dyDescent="0.25">
      <c r="A245" s="14" t="s">
        <v>47</v>
      </c>
      <c r="B245" s="63" t="s">
        <v>48</v>
      </c>
      <c r="C245" s="13" t="s">
        <v>834</v>
      </c>
      <c r="D245" s="14" t="s">
        <v>74</v>
      </c>
      <c r="E245" s="14" t="s">
        <v>49</v>
      </c>
      <c r="F245" s="7" t="s">
        <v>333</v>
      </c>
      <c r="G245" s="7" t="s">
        <v>109</v>
      </c>
      <c r="H245" s="7" t="s">
        <v>334</v>
      </c>
      <c r="I245" s="7" t="s">
        <v>477</v>
      </c>
      <c r="J245" s="7" t="s">
        <v>229</v>
      </c>
      <c r="K245" s="69">
        <v>2</v>
      </c>
      <c r="L245" s="69">
        <v>48223.378600000004</v>
      </c>
      <c r="M245" s="71">
        <f t="shared" si="12"/>
        <v>96446.757200000007</v>
      </c>
      <c r="N245" s="71">
        <f t="shared" si="13"/>
        <v>111878.238352</v>
      </c>
      <c r="O245" s="7">
        <v>0</v>
      </c>
      <c r="P245" s="46" t="s">
        <v>57</v>
      </c>
      <c r="Q245" s="14" t="s">
        <v>600</v>
      </c>
      <c r="R245" s="63" t="s">
        <v>68</v>
      </c>
    </row>
    <row r="246" spans="1:18" ht="18" customHeight="1" x14ac:dyDescent="0.25">
      <c r="A246" s="14" t="s">
        <v>47</v>
      </c>
      <c r="B246" s="63" t="s">
        <v>48</v>
      </c>
      <c r="C246" s="13" t="s">
        <v>835</v>
      </c>
      <c r="D246" s="14" t="s">
        <v>74</v>
      </c>
      <c r="E246" s="14" t="s">
        <v>49</v>
      </c>
      <c r="F246" s="7" t="s">
        <v>333</v>
      </c>
      <c r="G246" s="7" t="s">
        <v>109</v>
      </c>
      <c r="H246" s="7" t="s">
        <v>334</v>
      </c>
      <c r="I246" s="7" t="s">
        <v>478</v>
      </c>
      <c r="J246" s="7" t="s">
        <v>229</v>
      </c>
      <c r="K246" s="69">
        <v>16</v>
      </c>
      <c r="L246" s="69">
        <v>80466.878599999996</v>
      </c>
      <c r="M246" s="71">
        <f t="shared" si="12"/>
        <v>1287470.0575999999</v>
      </c>
      <c r="N246" s="71">
        <f t="shared" si="13"/>
        <v>1493465.2668159998</v>
      </c>
      <c r="O246" s="7">
        <v>0</v>
      </c>
      <c r="P246" s="46" t="s">
        <v>57</v>
      </c>
      <c r="Q246" s="14" t="s">
        <v>600</v>
      </c>
      <c r="R246" s="63" t="s">
        <v>68</v>
      </c>
    </row>
    <row r="247" spans="1:18" ht="18" customHeight="1" x14ac:dyDescent="0.25">
      <c r="A247" s="14" t="s">
        <v>47</v>
      </c>
      <c r="B247" s="63" t="s">
        <v>48</v>
      </c>
      <c r="C247" s="13" t="s">
        <v>836</v>
      </c>
      <c r="D247" s="14" t="s">
        <v>74</v>
      </c>
      <c r="E247" s="14" t="s">
        <v>49</v>
      </c>
      <c r="F247" s="7" t="s">
        <v>333</v>
      </c>
      <c r="G247" s="7" t="s">
        <v>109</v>
      </c>
      <c r="H247" s="7" t="s">
        <v>334</v>
      </c>
      <c r="I247" s="7" t="s">
        <v>479</v>
      </c>
      <c r="J247" s="7" t="s">
        <v>229</v>
      </c>
      <c r="K247" s="69">
        <v>4</v>
      </c>
      <c r="L247" s="69">
        <v>238208.52929999999</v>
      </c>
      <c r="M247" s="71">
        <f t="shared" si="12"/>
        <v>952834.11719999998</v>
      </c>
      <c r="N247" s="71">
        <f t="shared" si="13"/>
        <v>1105287.575952</v>
      </c>
      <c r="O247" s="7">
        <v>0</v>
      </c>
      <c r="P247" s="46" t="s">
        <v>57</v>
      </c>
      <c r="Q247" s="14" t="s">
        <v>600</v>
      </c>
      <c r="R247" s="63" t="s">
        <v>68</v>
      </c>
    </row>
    <row r="248" spans="1:18" ht="18" customHeight="1" x14ac:dyDescent="0.25">
      <c r="A248" s="14" t="s">
        <v>47</v>
      </c>
      <c r="B248" s="63" t="s">
        <v>48</v>
      </c>
      <c r="C248" s="13" t="s">
        <v>837</v>
      </c>
      <c r="D248" s="14" t="s">
        <v>74</v>
      </c>
      <c r="E248" s="14" t="s">
        <v>49</v>
      </c>
      <c r="F248" s="7" t="s">
        <v>333</v>
      </c>
      <c r="G248" s="7" t="s">
        <v>109</v>
      </c>
      <c r="H248" s="7" t="s">
        <v>334</v>
      </c>
      <c r="I248" s="7" t="s">
        <v>480</v>
      </c>
      <c r="J248" s="7" t="s">
        <v>229</v>
      </c>
      <c r="K248" s="69">
        <v>6</v>
      </c>
      <c r="L248" s="69">
        <v>106055.3202</v>
      </c>
      <c r="M248" s="71">
        <f t="shared" si="12"/>
        <v>636331.92119999998</v>
      </c>
      <c r="N248" s="71">
        <f t="shared" si="13"/>
        <v>738145.0285919999</v>
      </c>
      <c r="O248" s="7">
        <v>0</v>
      </c>
      <c r="P248" s="46" t="s">
        <v>57</v>
      </c>
      <c r="Q248" s="14" t="s">
        <v>600</v>
      </c>
      <c r="R248" s="63" t="s">
        <v>68</v>
      </c>
    </row>
    <row r="249" spans="1:18" ht="18" customHeight="1" x14ac:dyDescent="0.25">
      <c r="A249" s="14" t="s">
        <v>47</v>
      </c>
      <c r="B249" s="63" t="s">
        <v>48</v>
      </c>
      <c r="C249" s="13" t="s">
        <v>838</v>
      </c>
      <c r="D249" s="14" t="s">
        <v>74</v>
      </c>
      <c r="E249" s="14" t="s">
        <v>49</v>
      </c>
      <c r="F249" s="7" t="s">
        <v>333</v>
      </c>
      <c r="G249" s="7" t="s">
        <v>109</v>
      </c>
      <c r="H249" s="7" t="s">
        <v>334</v>
      </c>
      <c r="I249" s="7" t="s">
        <v>481</v>
      </c>
      <c r="J249" s="7" t="s">
        <v>229</v>
      </c>
      <c r="K249" s="69">
        <v>10</v>
      </c>
      <c r="L249" s="69">
        <v>200174.09670000002</v>
      </c>
      <c r="M249" s="71">
        <f t="shared" si="12"/>
        <v>2001740.9670000002</v>
      </c>
      <c r="N249" s="71">
        <f t="shared" si="13"/>
        <v>2322019.5217200001</v>
      </c>
      <c r="O249" s="7">
        <v>0</v>
      </c>
      <c r="P249" s="46" t="s">
        <v>57</v>
      </c>
      <c r="Q249" s="14" t="s">
        <v>600</v>
      </c>
      <c r="R249" s="63" t="s">
        <v>68</v>
      </c>
    </row>
    <row r="250" spans="1:18" ht="18" customHeight="1" x14ac:dyDescent="0.25">
      <c r="A250" s="14" t="s">
        <v>47</v>
      </c>
      <c r="B250" s="63" t="s">
        <v>48</v>
      </c>
      <c r="C250" s="13" t="s">
        <v>839</v>
      </c>
      <c r="D250" s="14" t="s">
        <v>74</v>
      </c>
      <c r="E250" s="14" t="s">
        <v>49</v>
      </c>
      <c r="F250" s="7" t="s">
        <v>333</v>
      </c>
      <c r="G250" s="7" t="s">
        <v>109</v>
      </c>
      <c r="H250" s="7" t="s">
        <v>334</v>
      </c>
      <c r="I250" s="7" t="s">
        <v>482</v>
      </c>
      <c r="J250" s="7" t="s">
        <v>229</v>
      </c>
      <c r="K250" s="69">
        <v>4</v>
      </c>
      <c r="L250" s="69">
        <v>110924.08869999999</v>
      </c>
      <c r="M250" s="71">
        <f t="shared" si="12"/>
        <v>443696.35479999997</v>
      </c>
      <c r="N250" s="71">
        <f t="shared" si="13"/>
        <v>514687.77156799991</v>
      </c>
      <c r="O250" s="7">
        <v>0</v>
      </c>
      <c r="P250" s="46" t="s">
        <v>57</v>
      </c>
      <c r="Q250" s="14" t="s">
        <v>600</v>
      </c>
      <c r="R250" s="63" t="s">
        <v>68</v>
      </c>
    </row>
    <row r="251" spans="1:18" ht="18" customHeight="1" x14ac:dyDescent="0.25">
      <c r="A251" s="14" t="s">
        <v>47</v>
      </c>
      <c r="B251" s="63" t="s">
        <v>48</v>
      </c>
      <c r="C251" s="13" t="s">
        <v>840</v>
      </c>
      <c r="D251" s="14" t="s">
        <v>74</v>
      </c>
      <c r="E251" s="14" t="s">
        <v>49</v>
      </c>
      <c r="F251" s="7" t="s">
        <v>333</v>
      </c>
      <c r="G251" s="7" t="s">
        <v>109</v>
      </c>
      <c r="H251" s="7" t="s">
        <v>334</v>
      </c>
      <c r="I251" s="7" t="s">
        <v>483</v>
      </c>
      <c r="J251" s="7" t="s">
        <v>229</v>
      </c>
      <c r="K251" s="69">
        <v>4</v>
      </c>
      <c r="L251" s="69">
        <v>132430.50320000001</v>
      </c>
      <c r="M251" s="71">
        <f t="shared" si="12"/>
        <v>529722.01280000003</v>
      </c>
      <c r="N251" s="71">
        <f t="shared" si="13"/>
        <v>614477.53484800004</v>
      </c>
      <c r="O251" s="7">
        <v>0</v>
      </c>
      <c r="P251" s="46" t="s">
        <v>57</v>
      </c>
      <c r="Q251" s="14" t="s">
        <v>600</v>
      </c>
      <c r="R251" s="63" t="s">
        <v>68</v>
      </c>
    </row>
    <row r="252" spans="1:18" ht="18" customHeight="1" x14ac:dyDescent="0.25">
      <c r="A252" s="14" t="s">
        <v>47</v>
      </c>
      <c r="B252" s="63" t="s">
        <v>48</v>
      </c>
      <c r="C252" s="13" t="s">
        <v>841</v>
      </c>
      <c r="D252" s="14" t="s">
        <v>74</v>
      </c>
      <c r="E252" s="14" t="s">
        <v>49</v>
      </c>
      <c r="F252" s="7" t="s">
        <v>333</v>
      </c>
      <c r="G252" s="7" t="s">
        <v>109</v>
      </c>
      <c r="H252" s="7" t="s">
        <v>334</v>
      </c>
      <c r="I252" s="7" t="s">
        <v>484</v>
      </c>
      <c r="J252" s="7" t="s">
        <v>229</v>
      </c>
      <c r="K252" s="69">
        <v>4</v>
      </c>
      <c r="L252" s="69">
        <v>56851.739199999996</v>
      </c>
      <c r="M252" s="71">
        <f t="shared" si="12"/>
        <v>227406.95679999999</v>
      </c>
      <c r="N252" s="71">
        <f t="shared" si="13"/>
        <v>263792.06988799997</v>
      </c>
      <c r="O252" s="7">
        <v>0</v>
      </c>
      <c r="P252" s="46" t="s">
        <v>57</v>
      </c>
      <c r="Q252" s="14" t="s">
        <v>600</v>
      </c>
      <c r="R252" s="63" t="s">
        <v>68</v>
      </c>
    </row>
    <row r="253" spans="1:18" ht="18" customHeight="1" x14ac:dyDescent="0.25">
      <c r="A253" s="14" t="s">
        <v>47</v>
      </c>
      <c r="B253" s="63" t="s">
        <v>48</v>
      </c>
      <c r="C253" s="13" t="s">
        <v>842</v>
      </c>
      <c r="D253" s="14" t="s">
        <v>74</v>
      </c>
      <c r="E253" s="14" t="s">
        <v>49</v>
      </c>
      <c r="F253" s="7" t="s">
        <v>333</v>
      </c>
      <c r="G253" s="7" t="s">
        <v>109</v>
      </c>
      <c r="H253" s="7" t="s">
        <v>334</v>
      </c>
      <c r="I253" s="7" t="s">
        <v>485</v>
      </c>
      <c r="J253" s="7" t="s">
        <v>229</v>
      </c>
      <c r="K253" s="69">
        <v>4</v>
      </c>
      <c r="L253" s="69">
        <v>100412.7077</v>
      </c>
      <c r="M253" s="71">
        <f t="shared" si="12"/>
        <v>401650.8308</v>
      </c>
      <c r="N253" s="71">
        <f t="shared" si="13"/>
        <v>465914.96372799994</v>
      </c>
      <c r="O253" s="7">
        <v>0</v>
      </c>
      <c r="P253" s="46" t="s">
        <v>57</v>
      </c>
      <c r="Q253" s="14" t="s">
        <v>600</v>
      </c>
      <c r="R253" s="63" t="s">
        <v>68</v>
      </c>
    </row>
    <row r="254" spans="1:18" ht="18" customHeight="1" x14ac:dyDescent="0.25">
      <c r="A254" s="14" t="s">
        <v>47</v>
      </c>
      <c r="B254" s="63" t="s">
        <v>48</v>
      </c>
      <c r="C254" s="13" t="s">
        <v>843</v>
      </c>
      <c r="D254" s="14" t="s">
        <v>74</v>
      </c>
      <c r="E254" s="14" t="s">
        <v>49</v>
      </c>
      <c r="F254" s="7" t="s">
        <v>363</v>
      </c>
      <c r="G254" s="7" t="s">
        <v>107</v>
      </c>
      <c r="H254" s="7" t="s">
        <v>364</v>
      </c>
      <c r="I254" s="7" t="s">
        <v>486</v>
      </c>
      <c r="J254" s="7" t="s">
        <v>229</v>
      </c>
      <c r="K254" s="69">
        <v>9</v>
      </c>
      <c r="L254" s="69">
        <v>5661.9585999999999</v>
      </c>
      <c r="M254" s="71">
        <f t="shared" si="12"/>
        <v>50957.627399999998</v>
      </c>
      <c r="N254" s="71">
        <f t="shared" si="13"/>
        <v>59110.84778399999</v>
      </c>
      <c r="O254" s="7">
        <v>0</v>
      </c>
      <c r="P254" s="46" t="s">
        <v>57</v>
      </c>
      <c r="Q254" s="14" t="s">
        <v>600</v>
      </c>
      <c r="R254" s="63" t="s">
        <v>68</v>
      </c>
    </row>
    <row r="255" spans="1:18" ht="18" customHeight="1" x14ac:dyDescent="0.25">
      <c r="A255" s="14" t="s">
        <v>47</v>
      </c>
      <c r="B255" s="63" t="s">
        <v>48</v>
      </c>
      <c r="C255" s="13" t="s">
        <v>844</v>
      </c>
      <c r="D255" s="14" t="s">
        <v>74</v>
      </c>
      <c r="E255" s="14" t="s">
        <v>49</v>
      </c>
      <c r="F255" s="7" t="s">
        <v>363</v>
      </c>
      <c r="G255" s="7" t="s">
        <v>107</v>
      </c>
      <c r="H255" s="7" t="s">
        <v>364</v>
      </c>
      <c r="I255" s="7" t="s">
        <v>487</v>
      </c>
      <c r="J255" s="7" t="s">
        <v>229</v>
      </c>
      <c r="K255" s="69">
        <v>4</v>
      </c>
      <c r="L255" s="69">
        <v>633301.03220000002</v>
      </c>
      <c r="M255" s="71">
        <f t="shared" si="12"/>
        <v>2533204.1288000001</v>
      </c>
      <c r="N255" s="71">
        <f t="shared" si="13"/>
        <v>2938516.7894079997</v>
      </c>
      <c r="O255" s="7">
        <v>0</v>
      </c>
      <c r="P255" s="46" t="s">
        <v>57</v>
      </c>
      <c r="Q255" s="14" t="s">
        <v>600</v>
      </c>
      <c r="R255" s="63" t="s">
        <v>68</v>
      </c>
    </row>
    <row r="256" spans="1:18" ht="18" customHeight="1" x14ac:dyDescent="0.25">
      <c r="A256" s="14" t="s">
        <v>47</v>
      </c>
      <c r="B256" s="63" t="s">
        <v>48</v>
      </c>
      <c r="C256" s="13" t="s">
        <v>845</v>
      </c>
      <c r="D256" s="14" t="s">
        <v>74</v>
      </c>
      <c r="E256" s="14" t="s">
        <v>49</v>
      </c>
      <c r="F256" s="7" t="s">
        <v>363</v>
      </c>
      <c r="G256" s="7" t="s">
        <v>107</v>
      </c>
      <c r="H256" s="7" t="s">
        <v>364</v>
      </c>
      <c r="I256" s="7" t="s">
        <v>488</v>
      </c>
      <c r="J256" s="7" t="s">
        <v>229</v>
      </c>
      <c r="K256" s="69">
        <v>30</v>
      </c>
      <c r="L256" s="69">
        <v>11323.9172</v>
      </c>
      <c r="M256" s="71">
        <f t="shared" si="12"/>
        <v>339717.516</v>
      </c>
      <c r="N256" s="71">
        <f t="shared" si="13"/>
        <v>394072.31855999999</v>
      </c>
      <c r="O256" s="7">
        <v>0</v>
      </c>
      <c r="P256" s="46" t="s">
        <v>57</v>
      </c>
      <c r="Q256" s="14" t="s">
        <v>600</v>
      </c>
      <c r="R256" s="63" t="s">
        <v>68</v>
      </c>
    </row>
    <row r="257" spans="1:18" ht="18" customHeight="1" x14ac:dyDescent="0.25">
      <c r="A257" s="14" t="s">
        <v>47</v>
      </c>
      <c r="B257" s="63" t="s">
        <v>48</v>
      </c>
      <c r="C257" s="13" t="s">
        <v>846</v>
      </c>
      <c r="D257" s="14" t="s">
        <v>74</v>
      </c>
      <c r="E257" s="14" t="s">
        <v>49</v>
      </c>
      <c r="F257" s="7" t="s">
        <v>363</v>
      </c>
      <c r="G257" s="7" t="s">
        <v>107</v>
      </c>
      <c r="H257" s="7" t="s">
        <v>364</v>
      </c>
      <c r="I257" s="7" t="s">
        <v>489</v>
      </c>
      <c r="J257" s="7" t="s">
        <v>229</v>
      </c>
      <c r="K257" s="69">
        <v>6</v>
      </c>
      <c r="L257" s="69">
        <v>144192.932</v>
      </c>
      <c r="M257" s="71">
        <f t="shared" si="12"/>
        <v>865157.59199999995</v>
      </c>
      <c r="N257" s="71">
        <f t="shared" si="13"/>
        <v>1003582.8067199999</v>
      </c>
      <c r="O257" s="7">
        <v>0</v>
      </c>
      <c r="P257" s="46" t="s">
        <v>57</v>
      </c>
      <c r="Q257" s="14" t="s">
        <v>600</v>
      </c>
      <c r="R257" s="63" t="s">
        <v>68</v>
      </c>
    </row>
    <row r="258" spans="1:18" ht="18" customHeight="1" x14ac:dyDescent="0.25">
      <c r="A258" s="14" t="s">
        <v>47</v>
      </c>
      <c r="B258" s="63" t="s">
        <v>48</v>
      </c>
      <c r="C258" s="13" t="s">
        <v>847</v>
      </c>
      <c r="D258" s="14" t="s">
        <v>74</v>
      </c>
      <c r="E258" s="14" t="s">
        <v>49</v>
      </c>
      <c r="F258" s="7" t="s">
        <v>333</v>
      </c>
      <c r="G258" s="7" t="s">
        <v>109</v>
      </c>
      <c r="H258" s="7" t="s">
        <v>334</v>
      </c>
      <c r="I258" s="7" t="s">
        <v>490</v>
      </c>
      <c r="J258" s="7" t="s">
        <v>229</v>
      </c>
      <c r="K258" s="69">
        <v>2</v>
      </c>
      <c r="L258" s="69">
        <v>105732.8852</v>
      </c>
      <c r="M258" s="71">
        <f t="shared" si="12"/>
        <v>211465.77040000001</v>
      </c>
      <c r="N258" s="71">
        <f t="shared" si="13"/>
        <v>245300.293664</v>
      </c>
      <c r="O258" s="7">
        <v>0</v>
      </c>
      <c r="P258" s="46" t="s">
        <v>57</v>
      </c>
      <c r="Q258" s="14" t="s">
        <v>600</v>
      </c>
      <c r="R258" s="63" t="s">
        <v>68</v>
      </c>
    </row>
    <row r="259" spans="1:18" ht="18" customHeight="1" x14ac:dyDescent="0.25">
      <c r="A259" s="14" t="s">
        <v>47</v>
      </c>
      <c r="B259" s="63" t="s">
        <v>48</v>
      </c>
      <c r="C259" s="13" t="s">
        <v>848</v>
      </c>
      <c r="D259" s="14" t="s">
        <v>74</v>
      </c>
      <c r="E259" s="14" t="s">
        <v>49</v>
      </c>
      <c r="F259" s="7" t="s">
        <v>333</v>
      </c>
      <c r="G259" s="7" t="s">
        <v>109</v>
      </c>
      <c r="H259" s="7" t="s">
        <v>334</v>
      </c>
      <c r="I259" s="7" t="s">
        <v>491</v>
      </c>
      <c r="J259" s="7" t="s">
        <v>229</v>
      </c>
      <c r="K259" s="69">
        <v>2</v>
      </c>
      <c r="L259" s="69">
        <v>117482.41660000001</v>
      </c>
      <c r="M259" s="71">
        <f t="shared" si="12"/>
        <v>234964.83320000002</v>
      </c>
      <c r="N259" s="71">
        <f t="shared" si="13"/>
        <v>272559.206512</v>
      </c>
      <c r="O259" s="7">
        <v>0</v>
      </c>
      <c r="P259" s="46" t="s">
        <v>57</v>
      </c>
      <c r="Q259" s="14" t="s">
        <v>600</v>
      </c>
      <c r="R259" s="63" t="s">
        <v>68</v>
      </c>
    </row>
    <row r="260" spans="1:18" ht="18" customHeight="1" x14ac:dyDescent="0.25">
      <c r="A260" s="14" t="s">
        <v>47</v>
      </c>
      <c r="B260" s="63" t="s">
        <v>48</v>
      </c>
      <c r="C260" s="13" t="s">
        <v>849</v>
      </c>
      <c r="D260" s="14" t="s">
        <v>74</v>
      </c>
      <c r="E260" s="14" t="s">
        <v>49</v>
      </c>
      <c r="F260" s="7" t="s">
        <v>333</v>
      </c>
      <c r="G260" s="7" t="s">
        <v>109</v>
      </c>
      <c r="H260" s="7" t="s">
        <v>334</v>
      </c>
      <c r="I260" s="7" t="s">
        <v>492</v>
      </c>
      <c r="J260" s="7" t="s">
        <v>229</v>
      </c>
      <c r="K260" s="69">
        <v>8</v>
      </c>
      <c r="L260" s="69">
        <v>130083.1764</v>
      </c>
      <c r="M260" s="71">
        <f t="shared" si="12"/>
        <v>1040665.4112</v>
      </c>
      <c r="N260" s="71">
        <f t="shared" si="13"/>
        <v>1207171.8769919998</v>
      </c>
      <c r="O260" s="7">
        <v>0</v>
      </c>
      <c r="P260" s="46" t="s">
        <v>57</v>
      </c>
      <c r="Q260" s="14" t="s">
        <v>600</v>
      </c>
      <c r="R260" s="63" t="s">
        <v>68</v>
      </c>
    </row>
    <row r="261" spans="1:18" ht="18" customHeight="1" x14ac:dyDescent="0.25">
      <c r="A261" s="14" t="s">
        <v>47</v>
      </c>
      <c r="B261" s="63" t="s">
        <v>48</v>
      </c>
      <c r="C261" s="13" t="s">
        <v>850</v>
      </c>
      <c r="D261" s="14" t="s">
        <v>74</v>
      </c>
      <c r="E261" s="14" t="s">
        <v>49</v>
      </c>
      <c r="F261" s="7" t="s">
        <v>365</v>
      </c>
      <c r="G261" s="7" t="s">
        <v>109</v>
      </c>
      <c r="H261" s="7" t="s">
        <v>366</v>
      </c>
      <c r="I261" s="7" t="s">
        <v>493</v>
      </c>
      <c r="J261" s="7" t="s">
        <v>229</v>
      </c>
      <c r="K261" s="69">
        <v>6</v>
      </c>
      <c r="L261" s="69">
        <v>140633.24960000001</v>
      </c>
      <c r="M261" s="71">
        <f t="shared" si="12"/>
        <v>843799.49760000012</v>
      </c>
      <c r="N261" s="71">
        <f t="shared" si="13"/>
        <v>978807.41721600003</v>
      </c>
      <c r="O261" s="7">
        <v>0</v>
      </c>
      <c r="P261" s="46" t="s">
        <v>57</v>
      </c>
      <c r="Q261" s="14" t="s">
        <v>600</v>
      </c>
      <c r="R261" s="63" t="s">
        <v>68</v>
      </c>
    </row>
    <row r="262" spans="1:18" ht="18" customHeight="1" x14ac:dyDescent="0.25">
      <c r="A262" s="14" t="s">
        <v>47</v>
      </c>
      <c r="B262" s="63" t="s">
        <v>48</v>
      </c>
      <c r="C262" s="13" t="s">
        <v>851</v>
      </c>
      <c r="D262" s="14" t="s">
        <v>74</v>
      </c>
      <c r="E262" s="14" t="s">
        <v>49</v>
      </c>
      <c r="F262" s="7" t="s">
        <v>365</v>
      </c>
      <c r="G262" s="7" t="s">
        <v>109</v>
      </c>
      <c r="H262" s="7" t="s">
        <v>366</v>
      </c>
      <c r="I262" s="7" t="s">
        <v>494</v>
      </c>
      <c r="J262" s="7" t="s">
        <v>229</v>
      </c>
      <c r="K262" s="69">
        <v>1</v>
      </c>
      <c r="L262" s="69">
        <v>182278.95420000001</v>
      </c>
      <c r="M262" s="71">
        <f t="shared" si="12"/>
        <v>182278.95420000001</v>
      </c>
      <c r="N262" s="71">
        <f t="shared" si="13"/>
        <v>211443.58687199999</v>
      </c>
      <c r="O262" s="7">
        <v>0</v>
      </c>
      <c r="P262" s="46" t="s">
        <v>57</v>
      </c>
      <c r="Q262" s="14" t="s">
        <v>600</v>
      </c>
      <c r="R262" s="63" t="s">
        <v>68</v>
      </c>
    </row>
    <row r="263" spans="1:18" ht="18" customHeight="1" x14ac:dyDescent="0.25">
      <c r="A263" s="14" t="s">
        <v>47</v>
      </c>
      <c r="B263" s="63" t="s">
        <v>48</v>
      </c>
      <c r="C263" s="13" t="s">
        <v>852</v>
      </c>
      <c r="D263" s="14" t="s">
        <v>74</v>
      </c>
      <c r="E263" s="14" t="s">
        <v>49</v>
      </c>
      <c r="F263" s="7" t="s">
        <v>367</v>
      </c>
      <c r="G263" s="7" t="s">
        <v>107</v>
      </c>
      <c r="H263" s="7" t="s">
        <v>368</v>
      </c>
      <c r="I263" s="7" t="s">
        <v>495</v>
      </c>
      <c r="J263" s="7" t="s">
        <v>229</v>
      </c>
      <c r="K263" s="69">
        <v>6</v>
      </c>
      <c r="L263" s="69">
        <v>35467.85</v>
      </c>
      <c r="M263" s="71">
        <f t="shared" si="12"/>
        <v>212807.09999999998</v>
      </c>
      <c r="N263" s="71">
        <f t="shared" si="13"/>
        <v>246856.23599999995</v>
      </c>
      <c r="O263" s="7">
        <v>0</v>
      </c>
      <c r="P263" s="46" t="s">
        <v>57</v>
      </c>
      <c r="Q263" s="14" t="s">
        <v>600</v>
      </c>
      <c r="R263" s="63" t="s">
        <v>68</v>
      </c>
    </row>
    <row r="264" spans="1:18" ht="18" customHeight="1" x14ac:dyDescent="0.25">
      <c r="A264" s="14" t="s">
        <v>47</v>
      </c>
      <c r="B264" s="63" t="s">
        <v>48</v>
      </c>
      <c r="C264" s="13" t="s">
        <v>853</v>
      </c>
      <c r="D264" s="14" t="s">
        <v>74</v>
      </c>
      <c r="E264" s="14" t="s">
        <v>49</v>
      </c>
      <c r="F264" s="7" t="s">
        <v>333</v>
      </c>
      <c r="G264" s="7" t="s">
        <v>109</v>
      </c>
      <c r="H264" s="7" t="s">
        <v>334</v>
      </c>
      <c r="I264" s="7" t="s">
        <v>496</v>
      </c>
      <c r="J264" s="7" t="s">
        <v>229</v>
      </c>
      <c r="K264" s="69">
        <v>4</v>
      </c>
      <c r="L264" s="69">
        <v>21925.58</v>
      </c>
      <c r="M264" s="71">
        <f t="shared" si="12"/>
        <v>87702.32</v>
      </c>
      <c r="N264" s="71">
        <f t="shared" si="13"/>
        <v>101734.6912</v>
      </c>
      <c r="O264" s="7">
        <v>0</v>
      </c>
      <c r="P264" s="46" t="s">
        <v>57</v>
      </c>
      <c r="Q264" s="14" t="s">
        <v>600</v>
      </c>
      <c r="R264" s="63" t="s">
        <v>68</v>
      </c>
    </row>
    <row r="265" spans="1:18" ht="18" customHeight="1" x14ac:dyDescent="0.25">
      <c r="A265" s="14" t="s">
        <v>47</v>
      </c>
      <c r="B265" s="63" t="s">
        <v>48</v>
      </c>
      <c r="C265" s="13" t="s">
        <v>854</v>
      </c>
      <c r="D265" s="14" t="s">
        <v>74</v>
      </c>
      <c r="E265" s="14" t="s">
        <v>49</v>
      </c>
      <c r="F265" s="7" t="s">
        <v>333</v>
      </c>
      <c r="G265" s="7" t="s">
        <v>109</v>
      </c>
      <c r="H265" s="7" t="s">
        <v>334</v>
      </c>
      <c r="I265" s="7" t="s">
        <v>497</v>
      </c>
      <c r="J265" s="7" t="s">
        <v>229</v>
      </c>
      <c r="K265" s="69">
        <v>58</v>
      </c>
      <c r="L265" s="69">
        <v>1257.4965</v>
      </c>
      <c r="M265" s="71">
        <f t="shared" si="12"/>
        <v>72934.796999999991</v>
      </c>
      <c r="N265" s="71">
        <f t="shared" si="13"/>
        <v>84604.364519999988</v>
      </c>
      <c r="O265" s="7">
        <v>0</v>
      </c>
      <c r="P265" s="46" t="s">
        <v>57</v>
      </c>
      <c r="Q265" s="14" t="s">
        <v>600</v>
      </c>
      <c r="R265" s="63" t="s">
        <v>68</v>
      </c>
    </row>
    <row r="266" spans="1:18" ht="18" customHeight="1" x14ac:dyDescent="0.25">
      <c r="A266" s="14" t="s">
        <v>47</v>
      </c>
      <c r="B266" s="63" t="s">
        <v>48</v>
      </c>
      <c r="C266" s="13" t="s">
        <v>855</v>
      </c>
      <c r="D266" s="14" t="s">
        <v>74</v>
      </c>
      <c r="E266" s="14" t="s">
        <v>49</v>
      </c>
      <c r="F266" s="7" t="s">
        <v>333</v>
      </c>
      <c r="G266" s="7" t="s">
        <v>109</v>
      </c>
      <c r="H266" s="7" t="s">
        <v>334</v>
      </c>
      <c r="I266" s="7" t="s">
        <v>498</v>
      </c>
      <c r="J266" s="7" t="s">
        <v>229</v>
      </c>
      <c r="K266" s="69">
        <v>12</v>
      </c>
      <c r="L266" s="69">
        <v>1476.7523000000001</v>
      </c>
      <c r="M266" s="71">
        <f t="shared" si="12"/>
        <v>17721.027600000001</v>
      </c>
      <c r="N266" s="71">
        <f t="shared" si="13"/>
        <v>20556.392016000002</v>
      </c>
      <c r="O266" s="7">
        <v>0</v>
      </c>
      <c r="P266" s="46" t="s">
        <v>57</v>
      </c>
      <c r="Q266" s="14" t="s">
        <v>600</v>
      </c>
      <c r="R266" s="63" t="s">
        <v>68</v>
      </c>
    </row>
    <row r="267" spans="1:18" ht="18" customHeight="1" x14ac:dyDescent="0.25">
      <c r="A267" s="14" t="s">
        <v>47</v>
      </c>
      <c r="B267" s="63" t="s">
        <v>48</v>
      </c>
      <c r="C267" s="13" t="s">
        <v>856</v>
      </c>
      <c r="D267" s="14" t="s">
        <v>74</v>
      </c>
      <c r="E267" s="14" t="s">
        <v>49</v>
      </c>
      <c r="F267" s="7" t="s">
        <v>333</v>
      </c>
      <c r="G267" s="7" t="s">
        <v>109</v>
      </c>
      <c r="H267" s="7" t="s">
        <v>334</v>
      </c>
      <c r="I267" s="7" t="s">
        <v>499</v>
      </c>
      <c r="J267" s="7" t="s">
        <v>229</v>
      </c>
      <c r="K267" s="69">
        <v>24</v>
      </c>
      <c r="L267" s="69">
        <v>16766.62</v>
      </c>
      <c r="M267" s="71">
        <f t="shared" si="12"/>
        <v>402398.88</v>
      </c>
      <c r="N267" s="71">
        <f t="shared" si="13"/>
        <v>466782.70079999999</v>
      </c>
      <c r="O267" s="7">
        <v>0</v>
      </c>
      <c r="P267" s="46" t="s">
        <v>57</v>
      </c>
      <c r="Q267" s="14" t="s">
        <v>600</v>
      </c>
      <c r="R267" s="63" t="s">
        <v>68</v>
      </c>
    </row>
    <row r="268" spans="1:18" ht="18" customHeight="1" x14ac:dyDescent="0.25">
      <c r="A268" s="14" t="s">
        <v>47</v>
      </c>
      <c r="B268" s="63" t="s">
        <v>48</v>
      </c>
      <c r="C268" s="13" t="s">
        <v>857</v>
      </c>
      <c r="D268" s="14" t="s">
        <v>74</v>
      </c>
      <c r="E268" s="14" t="s">
        <v>49</v>
      </c>
      <c r="F268" s="7" t="s">
        <v>333</v>
      </c>
      <c r="G268" s="7" t="s">
        <v>109</v>
      </c>
      <c r="H268" s="7" t="s">
        <v>334</v>
      </c>
      <c r="I268" s="7" t="s">
        <v>500</v>
      </c>
      <c r="J268" s="7" t="s">
        <v>229</v>
      </c>
      <c r="K268" s="69">
        <v>4</v>
      </c>
      <c r="L268" s="69">
        <v>9028.18</v>
      </c>
      <c r="M268" s="71">
        <f t="shared" si="12"/>
        <v>36112.720000000001</v>
      </c>
      <c r="N268" s="71">
        <f t="shared" si="13"/>
        <v>41890.7552</v>
      </c>
      <c r="O268" s="7">
        <v>0</v>
      </c>
      <c r="P268" s="46" t="s">
        <v>57</v>
      </c>
      <c r="Q268" s="14" t="s">
        <v>600</v>
      </c>
      <c r="R268" s="63" t="s">
        <v>68</v>
      </c>
    </row>
    <row r="269" spans="1:18" ht="18" customHeight="1" x14ac:dyDescent="0.25">
      <c r="A269" s="14" t="s">
        <v>47</v>
      </c>
      <c r="B269" s="63" t="s">
        <v>48</v>
      </c>
      <c r="C269" s="13" t="s">
        <v>858</v>
      </c>
      <c r="D269" s="14" t="s">
        <v>74</v>
      </c>
      <c r="E269" s="14" t="s">
        <v>49</v>
      </c>
      <c r="F269" s="7" t="s">
        <v>333</v>
      </c>
      <c r="G269" s="7" t="s">
        <v>109</v>
      </c>
      <c r="H269" s="7" t="s">
        <v>334</v>
      </c>
      <c r="I269" s="7" t="s">
        <v>501</v>
      </c>
      <c r="J269" s="7" t="s">
        <v>229</v>
      </c>
      <c r="K269" s="69">
        <v>16</v>
      </c>
      <c r="L269" s="69">
        <v>260018.03269999998</v>
      </c>
      <c r="M269" s="71">
        <f t="shared" si="12"/>
        <v>4160288.5231999997</v>
      </c>
      <c r="N269" s="71">
        <f t="shared" si="13"/>
        <v>4825934.6869119992</v>
      </c>
      <c r="O269" s="7">
        <v>0</v>
      </c>
      <c r="P269" s="46" t="s">
        <v>57</v>
      </c>
      <c r="Q269" s="14" t="s">
        <v>600</v>
      </c>
      <c r="R269" s="63" t="s">
        <v>68</v>
      </c>
    </row>
    <row r="270" spans="1:18" ht="18" customHeight="1" x14ac:dyDescent="0.25">
      <c r="A270" s="14" t="s">
        <v>47</v>
      </c>
      <c r="B270" s="63" t="s">
        <v>48</v>
      </c>
      <c r="C270" s="13" t="s">
        <v>859</v>
      </c>
      <c r="D270" s="14" t="s">
        <v>74</v>
      </c>
      <c r="E270" s="14" t="s">
        <v>49</v>
      </c>
      <c r="F270" s="7" t="s">
        <v>333</v>
      </c>
      <c r="G270" s="7" t="s">
        <v>109</v>
      </c>
      <c r="H270" s="7" t="s">
        <v>334</v>
      </c>
      <c r="I270" s="7" t="s">
        <v>502</v>
      </c>
      <c r="J270" s="7" t="s">
        <v>229</v>
      </c>
      <c r="K270" s="69">
        <v>4</v>
      </c>
      <c r="L270" s="69">
        <v>146740.1685</v>
      </c>
      <c r="M270" s="71">
        <f t="shared" si="12"/>
        <v>586960.674</v>
      </c>
      <c r="N270" s="71">
        <f t="shared" si="13"/>
        <v>680874.38183999993</v>
      </c>
      <c r="O270" s="7">
        <v>0</v>
      </c>
      <c r="P270" s="46" t="s">
        <v>57</v>
      </c>
      <c r="Q270" s="14" t="s">
        <v>600</v>
      </c>
      <c r="R270" s="63" t="s">
        <v>68</v>
      </c>
    </row>
    <row r="271" spans="1:18" ht="18" customHeight="1" x14ac:dyDescent="0.25">
      <c r="A271" s="14" t="s">
        <v>47</v>
      </c>
      <c r="B271" s="63" t="s">
        <v>48</v>
      </c>
      <c r="C271" s="13" t="s">
        <v>860</v>
      </c>
      <c r="D271" s="14" t="s">
        <v>74</v>
      </c>
      <c r="E271" s="14" t="s">
        <v>49</v>
      </c>
      <c r="F271" s="7" t="s">
        <v>333</v>
      </c>
      <c r="G271" s="7" t="s">
        <v>109</v>
      </c>
      <c r="H271" s="7" t="s">
        <v>334</v>
      </c>
      <c r="I271" s="7" t="s">
        <v>503</v>
      </c>
      <c r="J271" s="7" t="s">
        <v>229</v>
      </c>
      <c r="K271" s="69">
        <v>4</v>
      </c>
      <c r="L271" s="69">
        <v>74946.791400000002</v>
      </c>
      <c r="M271" s="71">
        <f t="shared" si="12"/>
        <v>299787.16560000001</v>
      </c>
      <c r="N271" s="71">
        <f t="shared" si="13"/>
        <v>347753.112096</v>
      </c>
      <c r="O271" s="7">
        <v>0</v>
      </c>
      <c r="P271" s="46" t="s">
        <v>57</v>
      </c>
      <c r="Q271" s="14" t="s">
        <v>600</v>
      </c>
      <c r="R271" s="63" t="s">
        <v>68</v>
      </c>
    </row>
    <row r="272" spans="1:18" ht="18" customHeight="1" x14ac:dyDescent="0.25">
      <c r="A272" s="14" t="s">
        <v>47</v>
      </c>
      <c r="B272" s="63" t="s">
        <v>48</v>
      </c>
      <c r="C272" s="13" t="s">
        <v>861</v>
      </c>
      <c r="D272" s="14" t="s">
        <v>74</v>
      </c>
      <c r="E272" s="14" t="s">
        <v>49</v>
      </c>
      <c r="F272" s="7" t="s">
        <v>333</v>
      </c>
      <c r="G272" s="7" t="s">
        <v>109</v>
      </c>
      <c r="H272" s="7" t="s">
        <v>334</v>
      </c>
      <c r="I272" s="7" t="s">
        <v>504</v>
      </c>
      <c r="J272" s="7" t="s">
        <v>229</v>
      </c>
      <c r="K272" s="69">
        <v>4</v>
      </c>
      <c r="L272" s="69">
        <v>267737.12660000002</v>
      </c>
      <c r="M272" s="71">
        <f t="shared" si="12"/>
        <v>1070948.5064000001</v>
      </c>
      <c r="N272" s="71">
        <f t="shared" si="13"/>
        <v>1242300.267424</v>
      </c>
      <c r="O272" s="7">
        <v>0</v>
      </c>
      <c r="P272" s="46" t="s">
        <v>57</v>
      </c>
      <c r="Q272" s="14" t="s">
        <v>600</v>
      </c>
      <c r="R272" s="63" t="s">
        <v>68</v>
      </c>
    </row>
    <row r="273" spans="1:18" ht="18" customHeight="1" x14ac:dyDescent="0.25">
      <c r="A273" s="14" t="s">
        <v>47</v>
      </c>
      <c r="B273" s="63" t="s">
        <v>48</v>
      </c>
      <c r="C273" s="13" t="s">
        <v>862</v>
      </c>
      <c r="D273" s="14" t="s">
        <v>74</v>
      </c>
      <c r="E273" s="14" t="s">
        <v>49</v>
      </c>
      <c r="F273" s="7" t="s">
        <v>333</v>
      </c>
      <c r="G273" s="7" t="s">
        <v>109</v>
      </c>
      <c r="H273" s="7" t="s">
        <v>334</v>
      </c>
      <c r="I273" s="7" t="s">
        <v>505</v>
      </c>
      <c r="J273" s="7" t="s">
        <v>229</v>
      </c>
      <c r="K273" s="69">
        <v>4</v>
      </c>
      <c r="L273" s="69">
        <v>358863.70630000002</v>
      </c>
      <c r="M273" s="71">
        <f t="shared" si="12"/>
        <v>1435454.8252000001</v>
      </c>
      <c r="N273" s="71">
        <f t="shared" si="13"/>
        <v>1665127.597232</v>
      </c>
      <c r="O273" s="7">
        <v>0</v>
      </c>
      <c r="P273" s="46" t="s">
        <v>57</v>
      </c>
      <c r="Q273" s="14" t="s">
        <v>600</v>
      </c>
      <c r="R273" s="63" t="s">
        <v>68</v>
      </c>
    </row>
    <row r="274" spans="1:18" ht="18" customHeight="1" x14ac:dyDescent="0.25">
      <c r="A274" s="14" t="s">
        <v>47</v>
      </c>
      <c r="B274" s="63" t="s">
        <v>48</v>
      </c>
      <c r="C274" s="13" t="s">
        <v>863</v>
      </c>
      <c r="D274" s="14" t="s">
        <v>74</v>
      </c>
      <c r="E274" s="14" t="s">
        <v>49</v>
      </c>
      <c r="F274" s="7" t="s">
        <v>333</v>
      </c>
      <c r="G274" s="7" t="s">
        <v>109</v>
      </c>
      <c r="H274" s="7" t="s">
        <v>334</v>
      </c>
      <c r="I274" s="7" t="s">
        <v>506</v>
      </c>
      <c r="J274" s="7" t="s">
        <v>229</v>
      </c>
      <c r="K274" s="69">
        <v>18</v>
      </c>
      <c r="L274" s="69">
        <v>1367.1244000000002</v>
      </c>
      <c r="M274" s="71">
        <f t="shared" si="12"/>
        <v>24608.239200000004</v>
      </c>
      <c r="N274" s="71">
        <f t="shared" si="13"/>
        <v>28545.557472</v>
      </c>
      <c r="O274" s="7">
        <v>0</v>
      </c>
      <c r="P274" s="46" t="s">
        <v>57</v>
      </c>
      <c r="Q274" s="14" t="s">
        <v>600</v>
      </c>
      <c r="R274" s="63" t="s">
        <v>68</v>
      </c>
    </row>
    <row r="275" spans="1:18" ht="18" customHeight="1" x14ac:dyDescent="0.25">
      <c r="A275" s="14" t="s">
        <v>47</v>
      </c>
      <c r="B275" s="63" t="s">
        <v>48</v>
      </c>
      <c r="C275" s="13" t="s">
        <v>864</v>
      </c>
      <c r="D275" s="14" t="s">
        <v>74</v>
      </c>
      <c r="E275" s="14" t="s">
        <v>49</v>
      </c>
      <c r="F275" s="7" t="s">
        <v>333</v>
      </c>
      <c r="G275" s="7" t="s">
        <v>109</v>
      </c>
      <c r="H275" s="7" t="s">
        <v>334</v>
      </c>
      <c r="I275" s="7" t="s">
        <v>507</v>
      </c>
      <c r="J275" s="7" t="s">
        <v>229</v>
      </c>
      <c r="K275" s="69">
        <v>10</v>
      </c>
      <c r="L275" s="69">
        <v>1302.6374000000001</v>
      </c>
      <c r="M275" s="71">
        <f t="shared" si="12"/>
        <v>13026.374</v>
      </c>
      <c r="N275" s="71">
        <f t="shared" si="13"/>
        <v>15110.59384</v>
      </c>
      <c r="O275" s="7">
        <v>0</v>
      </c>
      <c r="P275" s="46" t="s">
        <v>57</v>
      </c>
      <c r="Q275" s="14" t="s">
        <v>600</v>
      </c>
      <c r="R275" s="63" t="s">
        <v>68</v>
      </c>
    </row>
    <row r="276" spans="1:18" ht="18" customHeight="1" x14ac:dyDescent="0.25">
      <c r="A276" s="14" t="s">
        <v>47</v>
      </c>
      <c r="B276" s="63" t="s">
        <v>48</v>
      </c>
      <c r="C276" s="13" t="s">
        <v>865</v>
      </c>
      <c r="D276" s="14" t="s">
        <v>74</v>
      </c>
      <c r="E276" s="14" t="s">
        <v>49</v>
      </c>
      <c r="F276" s="7" t="s">
        <v>333</v>
      </c>
      <c r="G276" s="7" t="s">
        <v>109</v>
      </c>
      <c r="H276" s="7" t="s">
        <v>334</v>
      </c>
      <c r="I276" s="7" t="s">
        <v>508</v>
      </c>
      <c r="J276" s="7" t="s">
        <v>229</v>
      </c>
      <c r="K276" s="69">
        <v>4</v>
      </c>
      <c r="L276" s="69">
        <v>0</v>
      </c>
      <c r="M276" s="71">
        <f t="shared" si="12"/>
        <v>0</v>
      </c>
      <c r="N276" s="71">
        <f t="shared" si="13"/>
        <v>0</v>
      </c>
      <c r="O276" s="7">
        <v>0</v>
      </c>
      <c r="P276" s="46" t="s">
        <v>57</v>
      </c>
      <c r="Q276" s="14" t="s">
        <v>600</v>
      </c>
      <c r="R276" s="63" t="s">
        <v>68</v>
      </c>
    </row>
    <row r="277" spans="1:18" ht="18" customHeight="1" x14ac:dyDescent="0.25">
      <c r="A277" s="14" t="s">
        <v>47</v>
      </c>
      <c r="B277" s="63" t="s">
        <v>48</v>
      </c>
      <c r="C277" s="13" t="s">
        <v>866</v>
      </c>
      <c r="D277" s="14" t="s">
        <v>74</v>
      </c>
      <c r="E277" s="14" t="s">
        <v>49</v>
      </c>
      <c r="F277" s="7" t="s">
        <v>333</v>
      </c>
      <c r="G277" s="7" t="s">
        <v>109</v>
      </c>
      <c r="H277" s="7" t="s">
        <v>334</v>
      </c>
      <c r="I277" s="7" t="s">
        <v>509</v>
      </c>
      <c r="J277" s="7" t="s">
        <v>229</v>
      </c>
      <c r="K277" s="69">
        <v>4</v>
      </c>
      <c r="L277" s="69">
        <v>9475455.3833000008</v>
      </c>
      <c r="M277" s="71">
        <f t="shared" si="12"/>
        <v>37901821.533200003</v>
      </c>
      <c r="N277" s="71">
        <f t="shared" si="13"/>
        <v>43966112.978512004</v>
      </c>
      <c r="O277" s="7">
        <v>0</v>
      </c>
      <c r="P277" s="46" t="s">
        <v>57</v>
      </c>
      <c r="Q277" s="14" t="s">
        <v>600</v>
      </c>
      <c r="R277" s="63" t="s">
        <v>68</v>
      </c>
    </row>
    <row r="278" spans="1:18" ht="18" customHeight="1" x14ac:dyDescent="0.25">
      <c r="A278" s="14" t="s">
        <v>47</v>
      </c>
      <c r="B278" s="63" t="s">
        <v>48</v>
      </c>
      <c r="C278" s="13" t="s">
        <v>867</v>
      </c>
      <c r="D278" s="14" t="s">
        <v>74</v>
      </c>
      <c r="E278" s="14" t="s">
        <v>49</v>
      </c>
      <c r="F278" s="7" t="s">
        <v>333</v>
      </c>
      <c r="G278" s="7" t="s">
        <v>109</v>
      </c>
      <c r="H278" s="7" t="s">
        <v>334</v>
      </c>
      <c r="I278" s="7" t="s">
        <v>510</v>
      </c>
      <c r="J278" s="7" t="s">
        <v>229</v>
      </c>
      <c r="K278" s="69">
        <v>4</v>
      </c>
      <c r="L278" s="69">
        <v>8782104.0567000005</v>
      </c>
      <c r="M278" s="71">
        <f t="shared" si="12"/>
        <v>35128416.226800002</v>
      </c>
      <c r="N278" s="71">
        <f t="shared" si="13"/>
        <v>40748962.823087998</v>
      </c>
      <c r="O278" s="7">
        <v>0</v>
      </c>
      <c r="P278" s="46" t="s">
        <v>57</v>
      </c>
      <c r="Q278" s="14" t="s">
        <v>600</v>
      </c>
      <c r="R278" s="63" t="s">
        <v>68</v>
      </c>
    </row>
    <row r="279" spans="1:18" ht="18" customHeight="1" x14ac:dyDescent="0.25">
      <c r="A279" s="14" t="s">
        <v>47</v>
      </c>
      <c r="B279" s="63" t="s">
        <v>48</v>
      </c>
      <c r="C279" s="13" t="s">
        <v>868</v>
      </c>
      <c r="D279" s="14" t="s">
        <v>74</v>
      </c>
      <c r="E279" s="14" t="s">
        <v>49</v>
      </c>
      <c r="F279" s="7" t="s">
        <v>333</v>
      </c>
      <c r="G279" s="7" t="s">
        <v>109</v>
      </c>
      <c r="H279" s="7" t="s">
        <v>334</v>
      </c>
      <c r="I279" s="7" t="s">
        <v>511</v>
      </c>
      <c r="J279" s="7" t="s">
        <v>229</v>
      </c>
      <c r="K279" s="69">
        <v>4</v>
      </c>
      <c r="L279" s="69">
        <v>9703494.3126999997</v>
      </c>
      <c r="M279" s="71">
        <f t="shared" si="12"/>
        <v>38813977.250799999</v>
      </c>
      <c r="N279" s="71">
        <f t="shared" si="13"/>
        <v>45024213.610927999</v>
      </c>
      <c r="O279" s="7">
        <v>0</v>
      </c>
      <c r="P279" s="46" t="s">
        <v>57</v>
      </c>
      <c r="Q279" s="14" t="s">
        <v>600</v>
      </c>
      <c r="R279" s="63" t="s">
        <v>68</v>
      </c>
    </row>
    <row r="280" spans="1:18" ht="18" customHeight="1" x14ac:dyDescent="0.25">
      <c r="A280" s="14" t="s">
        <v>47</v>
      </c>
      <c r="B280" s="63" t="s">
        <v>48</v>
      </c>
      <c r="C280" s="13" t="s">
        <v>869</v>
      </c>
      <c r="D280" s="14" t="s">
        <v>74</v>
      </c>
      <c r="E280" s="14" t="s">
        <v>49</v>
      </c>
      <c r="F280" s="7" t="s">
        <v>333</v>
      </c>
      <c r="G280" s="7" t="s">
        <v>109</v>
      </c>
      <c r="H280" s="7" t="s">
        <v>334</v>
      </c>
      <c r="I280" s="7" t="s">
        <v>512</v>
      </c>
      <c r="J280" s="7" t="s">
        <v>229</v>
      </c>
      <c r="K280" s="69">
        <v>4</v>
      </c>
      <c r="L280" s="69">
        <v>10125890.611399999</v>
      </c>
      <c r="M280" s="71">
        <f t="shared" si="12"/>
        <v>40503562.445599996</v>
      </c>
      <c r="N280" s="71">
        <f t="shared" si="13"/>
        <v>46984132.436895989</v>
      </c>
      <c r="O280" s="7">
        <v>0</v>
      </c>
      <c r="P280" s="46" t="s">
        <v>57</v>
      </c>
      <c r="Q280" s="14" t="s">
        <v>600</v>
      </c>
      <c r="R280" s="63" t="s">
        <v>68</v>
      </c>
    </row>
    <row r="281" spans="1:18" ht="18" customHeight="1" x14ac:dyDescent="0.25">
      <c r="A281" s="14" t="s">
        <v>47</v>
      </c>
      <c r="B281" s="63" t="s">
        <v>48</v>
      </c>
      <c r="C281" s="13" t="s">
        <v>870</v>
      </c>
      <c r="D281" s="14" t="s">
        <v>74</v>
      </c>
      <c r="E281" s="14" t="s">
        <v>49</v>
      </c>
      <c r="F281" s="7" t="s">
        <v>369</v>
      </c>
      <c r="G281" s="7" t="s">
        <v>370</v>
      </c>
      <c r="H281" s="7" t="s">
        <v>371</v>
      </c>
      <c r="I281" s="7" t="s">
        <v>513</v>
      </c>
      <c r="J281" s="7" t="s">
        <v>229</v>
      </c>
      <c r="K281" s="69">
        <v>4</v>
      </c>
      <c r="L281" s="69">
        <v>60804.792300000001</v>
      </c>
      <c r="M281" s="71">
        <f t="shared" si="12"/>
        <v>243219.1692</v>
      </c>
      <c r="N281" s="71">
        <f t="shared" si="13"/>
        <v>282134.23627200001</v>
      </c>
      <c r="O281" s="7">
        <v>0</v>
      </c>
      <c r="P281" s="46" t="s">
        <v>57</v>
      </c>
      <c r="Q281" s="14" t="s">
        <v>600</v>
      </c>
      <c r="R281" s="63" t="s">
        <v>68</v>
      </c>
    </row>
    <row r="282" spans="1:18" ht="18" customHeight="1" x14ac:dyDescent="0.25">
      <c r="A282" s="14" t="s">
        <v>47</v>
      </c>
      <c r="B282" s="63" t="s">
        <v>48</v>
      </c>
      <c r="C282" s="13" t="s">
        <v>871</v>
      </c>
      <c r="D282" s="14" t="s">
        <v>74</v>
      </c>
      <c r="E282" s="14" t="s">
        <v>49</v>
      </c>
      <c r="F282" s="7" t="s">
        <v>372</v>
      </c>
      <c r="G282" s="7" t="s">
        <v>370</v>
      </c>
      <c r="H282" s="7" t="s">
        <v>373</v>
      </c>
      <c r="I282" s="7" t="s">
        <v>514</v>
      </c>
      <c r="J282" s="7" t="s">
        <v>229</v>
      </c>
      <c r="K282" s="69">
        <v>12</v>
      </c>
      <c r="L282" s="69">
        <v>70052.228099999993</v>
      </c>
      <c r="M282" s="71">
        <f t="shared" si="12"/>
        <v>840626.73719999986</v>
      </c>
      <c r="N282" s="71">
        <f t="shared" si="13"/>
        <v>975127.01515199977</v>
      </c>
      <c r="O282" s="7">
        <v>0</v>
      </c>
      <c r="P282" s="46" t="s">
        <v>57</v>
      </c>
      <c r="Q282" s="14" t="s">
        <v>600</v>
      </c>
      <c r="R282" s="63" t="s">
        <v>68</v>
      </c>
    </row>
    <row r="283" spans="1:18" ht="18" customHeight="1" x14ac:dyDescent="0.25">
      <c r="A283" s="14" t="s">
        <v>47</v>
      </c>
      <c r="B283" s="63" t="s">
        <v>48</v>
      </c>
      <c r="C283" s="13" t="s">
        <v>872</v>
      </c>
      <c r="D283" s="14" t="s">
        <v>74</v>
      </c>
      <c r="E283" s="14" t="s">
        <v>49</v>
      </c>
      <c r="F283" s="7" t="s">
        <v>374</v>
      </c>
      <c r="G283" s="7" t="s">
        <v>375</v>
      </c>
      <c r="H283" s="7" t="s">
        <v>376</v>
      </c>
      <c r="I283" s="7" t="s">
        <v>515</v>
      </c>
      <c r="J283" s="7" t="s">
        <v>229</v>
      </c>
      <c r="K283" s="69">
        <v>8</v>
      </c>
      <c r="L283" s="69">
        <v>227387.61070000002</v>
      </c>
      <c r="M283" s="71">
        <f t="shared" si="12"/>
        <v>1819100.8856000002</v>
      </c>
      <c r="N283" s="71">
        <f t="shared" si="13"/>
        <v>2110157.0272960002</v>
      </c>
      <c r="O283" s="7">
        <v>0</v>
      </c>
      <c r="P283" s="46" t="s">
        <v>57</v>
      </c>
      <c r="Q283" s="14" t="s">
        <v>600</v>
      </c>
      <c r="R283" s="63" t="s">
        <v>68</v>
      </c>
    </row>
    <row r="284" spans="1:18" ht="18" customHeight="1" x14ac:dyDescent="0.25">
      <c r="A284" s="14" t="s">
        <v>47</v>
      </c>
      <c r="B284" s="63" t="s">
        <v>48</v>
      </c>
      <c r="C284" s="13" t="s">
        <v>873</v>
      </c>
      <c r="D284" s="14" t="s">
        <v>74</v>
      </c>
      <c r="E284" s="14" t="s">
        <v>49</v>
      </c>
      <c r="F284" s="7" t="s">
        <v>374</v>
      </c>
      <c r="G284" s="7" t="s">
        <v>375</v>
      </c>
      <c r="H284" s="7" t="s">
        <v>376</v>
      </c>
      <c r="I284" s="7" t="s">
        <v>516</v>
      </c>
      <c r="J284" s="7" t="s">
        <v>229</v>
      </c>
      <c r="K284" s="69">
        <v>8</v>
      </c>
      <c r="L284" s="69">
        <v>227387.61070000002</v>
      </c>
      <c r="M284" s="71">
        <f t="shared" si="12"/>
        <v>1819100.8856000002</v>
      </c>
      <c r="N284" s="71">
        <f t="shared" si="13"/>
        <v>2110157.0272960002</v>
      </c>
      <c r="O284" s="7">
        <v>0</v>
      </c>
      <c r="P284" s="46" t="s">
        <v>57</v>
      </c>
      <c r="Q284" s="14" t="s">
        <v>600</v>
      </c>
      <c r="R284" s="63" t="s">
        <v>68</v>
      </c>
    </row>
    <row r="285" spans="1:18" ht="18" customHeight="1" x14ac:dyDescent="0.25">
      <c r="A285" s="14" t="s">
        <v>47</v>
      </c>
      <c r="B285" s="63" t="s">
        <v>48</v>
      </c>
      <c r="C285" s="13" t="s">
        <v>874</v>
      </c>
      <c r="D285" s="14" t="s">
        <v>74</v>
      </c>
      <c r="E285" s="14" t="s">
        <v>49</v>
      </c>
      <c r="F285" s="7" t="s">
        <v>377</v>
      </c>
      <c r="G285" s="7" t="s">
        <v>378</v>
      </c>
      <c r="H285" s="7" t="s">
        <v>106</v>
      </c>
      <c r="I285" s="7" t="s">
        <v>517</v>
      </c>
      <c r="J285" s="7" t="s">
        <v>229</v>
      </c>
      <c r="K285" s="69">
        <v>9</v>
      </c>
      <c r="L285" s="69">
        <v>46772.4211</v>
      </c>
      <c r="M285" s="71">
        <f t="shared" si="12"/>
        <v>420951.78989999997</v>
      </c>
      <c r="N285" s="71">
        <f t="shared" si="13"/>
        <v>488304.07628399995</v>
      </c>
      <c r="O285" s="7">
        <v>0</v>
      </c>
      <c r="P285" s="46" t="s">
        <v>57</v>
      </c>
      <c r="Q285" s="14" t="s">
        <v>600</v>
      </c>
      <c r="R285" s="63" t="s">
        <v>68</v>
      </c>
    </row>
    <row r="286" spans="1:18" ht="18" customHeight="1" x14ac:dyDescent="0.25">
      <c r="A286" s="14" t="s">
        <v>47</v>
      </c>
      <c r="B286" s="63" t="s">
        <v>48</v>
      </c>
      <c r="C286" s="13" t="s">
        <v>875</v>
      </c>
      <c r="D286" s="14" t="s">
        <v>74</v>
      </c>
      <c r="E286" s="14" t="s">
        <v>49</v>
      </c>
      <c r="F286" s="7" t="s">
        <v>377</v>
      </c>
      <c r="G286" s="7" t="s">
        <v>378</v>
      </c>
      <c r="H286" s="7" t="s">
        <v>106</v>
      </c>
      <c r="I286" s="7" t="s">
        <v>518</v>
      </c>
      <c r="J286" s="7" t="s">
        <v>229</v>
      </c>
      <c r="K286" s="69">
        <v>6</v>
      </c>
      <c r="L286" s="69">
        <v>63513.246299999999</v>
      </c>
      <c r="M286" s="71">
        <f t="shared" si="12"/>
        <v>381079.47779999999</v>
      </c>
      <c r="N286" s="71">
        <f t="shared" si="13"/>
        <v>442052.19424799999</v>
      </c>
      <c r="O286" s="7">
        <v>0</v>
      </c>
      <c r="P286" s="46" t="s">
        <v>57</v>
      </c>
      <c r="Q286" s="14" t="s">
        <v>600</v>
      </c>
      <c r="R286" s="63" t="s">
        <v>68</v>
      </c>
    </row>
    <row r="287" spans="1:18" ht="18" customHeight="1" x14ac:dyDescent="0.25">
      <c r="A287" s="14" t="s">
        <v>47</v>
      </c>
      <c r="B287" s="63" t="s">
        <v>48</v>
      </c>
      <c r="C287" s="13" t="s">
        <v>876</v>
      </c>
      <c r="D287" s="14" t="s">
        <v>74</v>
      </c>
      <c r="E287" s="14" t="s">
        <v>49</v>
      </c>
      <c r="F287" s="7" t="s">
        <v>377</v>
      </c>
      <c r="G287" s="7" t="s">
        <v>378</v>
      </c>
      <c r="H287" s="7" t="s">
        <v>106</v>
      </c>
      <c r="I287" s="7" t="s">
        <v>519</v>
      </c>
      <c r="J287" s="7" t="s">
        <v>229</v>
      </c>
      <c r="K287" s="69">
        <v>3</v>
      </c>
      <c r="L287" s="69">
        <v>109473.13119999999</v>
      </c>
      <c r="M287" s="71">
        <f t="shared" ref="M287:M579" si="14">K287*L287</f>
        <v>328419.39359999995</v>
      </c>
      <c r="N287" s="71">
        <f t="shared" ref="N287:N325" si="15">M287*1.16</f>
        <v>380966.49657599995</v>
      </c>
      <c r="O287" s="7">
        <v>0</v>
      </c>
      <c r="P287" s="46" t="s">
        <v>57</v>
      </c>
      <c r="Q287" s="14" t="s">
        <v>600</v>
      </c>
      <c r="R287" s="63" t="s">
        <v>68</v>
      </c>
    </row>
    <row r="288" spans="1:18" ht="18" customHeight="1" x14ac:dyDescent="0.25">
      <c r="A288" s="14" t="s">
        <v>47</v>
      </c>
      <c r="B288" s="63" t="s">
        <v>48</v>
      </c>
      <c r="C288" s="13" t="s">
        <v>877</v>
      </c>
      <c r="D288" s="14" t="s">
        <v>74</v>
      </c>
      <c r="E288" s="14" t="s">
        <v>49</v>
      </c>
      <c r="F288" s="7" t="s">
        <v>377</v>
      </c>
      <c r="G288" s="7" t="s">
        <v>378</v>
      </c>
      <c r="H288" s="7" t="s">
        <v>106</v>
      </c>
      <c r="I288" s="7" t="s">
        <v>520</v>
      </c>
      <c r="J288" s="7" t="s">
        <v>229</v>
      </c>
      <c r="K288" s="69">
        <v>3</v>
      </c>
      <c r="L288" s="69">
        <v>287450.80249999999</v>
      </c>
      <c r="M288" s="71">
        <f t="shared" si="14"/>
        <v>862352.40749999997</v>
      </c>
      <c r="N288" s="71">
        <f t="shared" si="15"/>
        <v>1000328.7926999999</v>
      </c>
      <c r="O288" s="7">
        <v>0</v>
      </c>
      <c r="P288" s="46" t="s">
        <v>57</v>
      </c>
      <c r="Q288" s="14" t="s">
        <v>600</v>
      </c>
      <c r="R288" s="63" t="s">
        <v>68</v>
      </c>
    </row>
    <row r="289" spans="1:18" ht="18" customHeight="1" x14ac:dyDescent="0.25">
      <c r="A289" s="14" t="s">
        <v>47</v>
      </c>
      <c r="B289" s="63" t="s">
        <v>48</v>
      </c>
      <c r="C289" s="13" t="s">
        <v>878</v>
      </c>
      <c r="D289" s="14" t="s">
        <v>74</v>
      </c>
      <c r="E289" s="14" t="s">
        <v>49</v>
      </c>
      <c r="F289" s="7" t="s">
        <v>379</v>
      </c>
      <c r="G289" s="7" t="s">
        <v>126</v>
      </c>
      <c r="H289" s="7" t="s">
        <v>380</v>
      </c>
      <c r="I289" s="7" t="s">
        <v>521</v>
      </c>
      <c r="J289" s="7" t="s">
        <v>229</v>
      </c>
      <c r="K289" s="69">
        <v>7</v>
      </c>
      <c r="L289" s="69">
        <v>55890.882900000004</v>
      </c>
      <c r="M289" s="71">
        <f t="shared" si="14"/>
        <v>391236.18030000001</v>
      </c>
      <c r="N289" s="71">
        <f t="shared" si="15"/>
        <v>453833.969148</v>
      </c>
      <c r="O289" s="7">
        <v>0</v>
      </c>
      <c r="P289" s="46" t="s">
        <v>57</v>
      </c>
      <c r="Q289" s="14" t="s">
        <v>600</v>
      </c>
      <c r="R289" s="63" t="s">
        <v>68</v>
      </c>
    </row>
    <row r="290" spans="1:18" ht="18" customHeight="1" x14ac:dyDescent="0.25">
      <c r="A290" s="14" t="s">
        <v>47</v>
      </c>
      <c r="B290" s="63" t="s">
        <v>48</v>
      </c>
      <c r="C290" s="13" t="s">
        <v>879</v>
      </c>
      <c r="D290" s="14" t="s">
        <v>74</v>
      </c>
      <c r="E290" s="14" t="s">
        <v>49</v>
      </c>
      <c r="F290" s="7" t="s">
        <v>348</v>
      </c>
      <c r="G290" s="7" t="s">
        <v>126</v>
      </c>
      <c r="H290" s="7" t="s">
        <v>349</v>
      </c>
      <c r="I290" s="7" t="s">
        <v>522</v>
      </c>
      <c r="J290" s="7" t="s">
        <v>229</v>
      </c>
      <c r="K290" s="69">
        <v>2</v>
      </c>
      <c r="L290" s="69">
        <v>2597400.9372999999</v>
      </c>
      <c r="M290" s="71">
        <f t="shared" si="14"/>
        <v>5194801.8745999997</v>
      </c>
      <c r="N290" s="71">
        <f t="shared" si="15"/>
        <v>6025970.1745359991</v>
      </c>
      <c r="O290" s="7">
        <v>0</v>
      </c>
      <c r="P290" s="46" t="s">
        <v>57</v>
      </c>
      <c r="Q290" s="14" t="s">
        <v>600</v>
      </c>
      <c r="R290" s="63" t="s">
        <v>68</v>
      </c>
    </row>
    <row r="291" spans="1:18" ht="18" customHeight="1" x14ac:dyDescent="0.25">
      <c r="A291" s="14" t="s">
        <v>47</v>
      </c>
      <c r="B291" s="63" t="s">
        <v>48</v>
      </c>
      <c r="C291" s="13" t="s">
        <v>880</v>
      </c>
      <c r="D291" s="14" t="s">
        <v>74</v>
      </c>
      <c r="E291" s="14" t="s">
        <v>49</v>
      </c>
      <c r="F291" s="7" t="s">
        <v>348</v>
      </c>
      <c r="G291" s="7" t="s">
        <v>126</v>
      </c>
      <c r="H291" s="7" t="s">
        <v>349</v>
      </c>
      <c r="I291" s="7" t="s">
        <v>523</v>
      </c>
      <c r="J291" s="7" t="s">
        <v>229</v>
      </c>
      <c r="K291" s="69">
        <v>2</v>
      </c>
      <c r="L291" s="69">
        <v>9144.2566000000006</v>
      </c>
      <c r="M291" s="71">
        <f t="shared" si="14"/>
        <v>18288.513200000001</v>
      </c>
      <c r="N291" s="71">
        <f t="shared" si="15"/>
        <v>21214.675311999999</v>
      </c>
      <c r="O291" s="7">
        <v>0</v>
      </c>
      <c r="P291" s="46" t="s">
        <v>57</v>
      </c>
      <c r="Q291" s="14" t="s">
        <v>600</v>
      </c>
      <c r="R291" s="63" t="s">
        <v>68</v>
      </c>
    </row>
    <row r="292" spans="1:18" ht="18" customHeight="1" x14ac:dyDescent="0.25">
      <c r="A292" s="14" t="s">
        <v>47</v>
      </c>
      <c r="B292" s="63" t="s">
        <v>48</v>
      </c>
      <c r="C292" s="13" t="s">
        <v>881</v>
      </c>
      <c r="D292" s="14" t="s">
        <v>74</v>
      </c>
      <c r="E292" s="14" t="s">
        <v>49</v>
      </c>
      <c r="F292" s="7" t="s">
        <v>348</v>
      </c>
      <c r="G292" s="7" t="s">
        <v>126</v>
      </c>
      <c r="H292" s="7" t="s">
        <v>349</v>
      </c>
      <c r="I292" s="7" t="s">
        <v>524</v>
      </c>
      <c r="J292" s="7" t="s">
        <v>229</v>
      </c>
      <c r="K292" s="69">
        <v>2</v>
      </c>
      <c r="L292" s="69">
        <v>2676707.0499000004</v>
      </c>
      <c r="M292" s="71">
        <f t="shared" si="14"/>
        <v>5353414.0998000009</v>
      </c>
      <c r="N292" s="71">
        <f t="shared" si="15"/>
        <v>6209960.3557680007</v>
      </c>
      <c r="O292" s="7">
        <v>0</v>
      </c>
      <c r="P292" s="46" t="s">
        <v>57</v>
      </c>
      <c r="Q292" s="14" t="s">
        <v>600</v>
      </c>
      <c r="R292" s="63" t="s">
        <v>68</v>
      </c>
    </row>
    <row r="293" spans="1:18" ht="18" customHeight="1" x14ac:dyDescent="0.25">
      <c r="A293" s="14" t="s">
        <v>47</v>
      </c>
      <c r="B293" s="63" t="s">
        <v>48</v>
      </c>
      <c r="C293" s="13" t="s">
        <v>882</v>
      </c>
      <c r="D293" s="14" t="s">
        <v>74</v>
      </c>
      <c r="E293" s="14" t="s">
        <v>49</v>
      </c>
      <c r="F293" s="7" t="s">
        <v>381</v>
      </c>
      <c r="G293" s="7" t="s">
        <v>129</v>
      </c>
      <c r="H293" s="7" t="s">
        <v>382</v>
      </c>
      <c r="I293" s="7" t="s">
        <v>525</v>
      </c>
      <c r="J293" s="7" t="s">
        <v>229</v>
      </c>
      <c r="K293" s="69">
        <v>2</v>
      </c>
      <c r="L293" s="69">
        <v>119978.0635</v>
      </c>
      <c r="M293" s="71">
        <f t="shared" si="14"/>
        <v>239956.12700000001</v>
      </c>
      <c r="N293" s="71">
        <f t="shared" si="15"/>
        <v>278349.10732000001</v>
      </c>
      <c r="O293" s="7">
        <v>0</v>
      </c>
      <c r="P293" s="46" t="s">
        <v>57</v>
      </c>
      <c r="Q293" s="14" t="s">
        <v>600</v>
      </c>
      <c r="R293" s="63" t="s">
        <v>68</v>
      </c>
    </row>
    <row r="294" spans="1:18" ht="18" customHeight="1" x14ac:dyDescent="0.25">
      <c r="A294" s="14" t="s">
        <v>47</v>
      </c>
      <c r="B294" s="63" t="s">
        <v>48</v>
      </c>
      <c r="C294" s="13" t="s">
        <v>883</v>
      </c>
      <c r="D294" s="14" t="s">
        <v>74</v>
      </c>
      <c r="E294" s="14" t="s">
        <v>49</v>
      </c>
      <c r="F294" s="7" t="s">
        <v>381</v>
      </c>
      <c r="G294" s="7" t="s">
        <v>129</v>
      </c>
      <c r="H294" s="7" t="s">
        <v>382</v>
      </c>
      <c r="I294" s="7" t="s">
        <v>526</v>
      </c>
      <c r="J294" s="7" t="s">
        <v>229</v>
      </c>
      <c r="K294" s="69">
        <v>2</v>
      </c>
      <c r="L294" s="69">
        <v>358715.38620000001</v>
      </c>
      <c r="M294" s="71">
        <f t="shared" si="14"/>
        <v>717430.77240000002</v>
      </c>
      <c r="N294" s="71">
        <f t="shared" si="15"/>
        <v>832219.69598399999</v>
      </c>
      <c r="O294" s="7">
        <v>0</v>
      </c>
      <c r="P294" s="46" t="s">
        <v>57</v>
      </c>
      <c r="Q294" s="14" t="s">
        <v>600</v>
      </c>
      <c r="R294" s="63" t="s">
        <v>68</v>
      </c>
    </row>
    <row r="295" spans="1:18" ht="18" customHeight="1" x14ac:dyDescent="0.25">
      <c r="A295" s="14" t="s">
        <v>47</v>
      </c>
      <c r="B295" s="63" t="s">
        <v>48</v>
      </c>
      <c r="C295" s="13" t="s">
        <v>884</v>
      </c>
      <c r="D295" s="14" t="s">
        <v>74</v>
      </c>
      <c r="E295" s="14" t="s">
        <v>49</v>
      </c>
      <c r="F295" s="7" t="s">
        <v>381</v>
      </c>
      <c r="G295" s="7" t="s">
        <v>129</v>
      </c>
      <c r="H295" s="7" t="s">
        <v>382</v>
      </c>
      <c r="I295" s="7" t="s">
        <v>527</v>
      </c>
      <c r="J295" s="7" t="s">
        <v>229</v>
      </c>
      <c r="K295" s="69">
        <v>4</v>
      </c>
      <c r="L295" s="69">
        <v>130657.1107</v>
      </c>
      <c r="M295" s="71">
        <f t="shared" si="14"/>
        <v>522628.44280000002</v>
      </c>
      <c r="N295" s="71">
        <f t="shared" si="15"/>
        <v>606248.99364799995</v>
      </c>
      <c r="O295" s="7">
        <v>0</v>
      </c>
      <c r="P295" s="46" t="s">
        <v>57</v>
      </c>
      <c r="Q295" s="14" t="s">
        <v>600</v>
      </c>
      <c r="R295" s="63" t="s">
        <v>68</v>
      </c>
    </row>
    <row r="296" spans="1:18" ht="18" customHeight="1" x14ac:dyDescent="0.25">
      <c r="A296" s="14" t="s">
        <v>47</v>
      </c>
      <c r="B296" s="63" t="s">
        <v>48</v>
      </c>
      <c r="C296" s="13" t="s">
        <v>885</v>
      </c>
      <c r="D296" s="14" t="s">
        <v>74</v>
      </c>
      <c r="E296" s="14" t="s">
        <v>49</v>
      </c>
      <c r="F296" s="7" t="s">
        <v>381</v>
      </c>
      <c r="G296" s="7" t="s">
        <v>129</v>
      </c>
      <c r="H296" s="7" t="s">
        <v>382</v>
      </c>
      <c r="I296" s="7" t="s">
        <v>528</v>
      </c>
      <c r="J296" s="7" t="s">
        <v>229</v>
      </c>
      <c r="K296" s="69">
        <v>8</v>
      </c>
      <c r="L296" s="69">
        <v>52782.609499999999</v>
      </c>
      <c r="M296" s="71">
        <f t="shared" si="14"/>
        <v>422260.87599999999</v>
      </c>
      <c r="N296" s="71">
        <f t="shared" si="15"/>
        <v>489822.61615999998</v>
      </c>
      <c r="O296" s="7">
        <v>0</v>
      </c>
      <c r="P296" s="46" t="s">
        <v>57</v>
      </c>
      <c r="Q296" s="14" t="s">
        <v>600</v>
      </c>
      <c r="R296" s="63" t="s">
        <v>68</v>
      </c>
    </row>
    <row r="297" spans="1:18" ht="18" customHeight="1" x14ac:dyDescent="0.25">
      <c r="A297" s="14" t="s">
        <v>47</v>
      </c>
      <c r="B297" s="63" t="s">
        <v>48</v>
      </c>
      <c r="C297" s="13" t="s">
        <v>886</v>
      </c>
      <c r="D297" s="14" t="s">
        <v>74</v>
      </c>
      <c r="E297" s="14" t="s">
        <v>49</v>
      </c>
      <c r="F297" s="7" t="s">
        <v>381</v>
      </c>
      <c r="G297" s="7" t="s">
        <v>129</v>
      </c>
      <c r="H297" s="7" t="s">
        <v>382</v>
      </c>
      <c r="I297" s="7" t="s">
        <v>529</v>
      </c>
      <c r="J297" s="7" t="s">
        <v>229</v>
      </c>
      <c r="K297" s="69">
        <v>8</v>
      </c>
      <c r="L297" s="69">
        <v>66892.36510000001</v>
      </c>
      <c r="M297" s="71">
        <f t="shared" si="14"/>
        <v>535138.92080000008</v>
      </c>
      <c r="N297" s="71">
        <f t="shared" si="15"/>
        <v>620761.14812800009</v>
      </c>
      <c r="O297" s="7">
        <v>0</v>
      </c>
      <c r="P297" s="46" t="s">
        <v>57</v>
      </c>
      <c r="Q297" s="14" t="s">
        <v>600</v>
      </c>
      <c r="R297" s="63" t="s">
        <v>68</v>
      </c>
    </row>
    <row r="298" spans="1:18" ht="18" customHeight="1" x14ac:dyDescent="0.25">
      <c r="A298" s="14" t="s">
        <v>47</v>
      </c>
      <c r="B298" s="63" t="s">
        <v>48</v>
      </c>
      <c r="C298" s="13" t="s">
        <v>887</v>
      </c>
      <c r="D298" s="14" t="s">
        <v>74</v>
      </c>
      <c r="E298" s="14" t="s">
        <v>49</v>
      </c>
      <c r="F298" s="7" t="s">
        <v>381</v>
      </c>
      <c r="G298" s="7" t="s">
        <v>129</v>
      </c>
      <c r="H298" s="7" t="s">
        <v>382</v>
      </c>
      <c r="I298" s="7" t="s">
        <v>530</v>
      </c>
      <c r="J298" s="7" t="s">
        <v>229</v>
      </c>
      <c r="K298" s="69">
        <v>4</v>
      </c>
      <c r="L298" s="69">
        <v>192970.8988</v>
      </c>
      <c r="M298" s="71">
        <f t="shared" si="14"/>
        <v>771883.59519999998</v>
      </c>
      <c r="N298" s="71">
        <f t="shared" si="15"/>
        <v>895384.97043199989</v>
      </c>
      <c r="O298" s="7">
        <v>0</v>
      </c>
      <c r="P298" s="46" t="s">
        <v>57</v>
      </c>
      <c r="Q298" s="14" t="s">
        <v>600</v>
      </c>
      <c r="R298" s="63" t="s">
        <v>68</v>
      </c>
    </row>
    <row r="299" spans="1:18" ht="18" customHeight="1" x14ac:dyDescent="0.25">
      <c r="A299" s="14" t="s">
        <v>47</v>
      </c>
      <c r="B299" s="63" t="s">
        <v>48</v>
      </c>
      <c r="C299" s="13" t="s">
        <v>888</v>
      </c>
      <c r="D299" s="14" t="s">
        <v>74</v>
      </c>
      <c r="E299" s="14" t="s">
        <v>49</v>
      </c>
      <c r="F299" s="7" t="s">
        <v>356</v>
      </c>
      <c r="G299" s="7" t="s">
        <v>268</v>
      </c>
      <c r="H299" s="7" t="s">
        <v>357</v>
      </c>
      <c r="I299" s="7" t="s">
        <v>531</v>
      </c>
      <c r="J299" s="7" t="s">
        <v>229</v>
      </c>
      <c r="K299" s="69">
        <v>104</v>
      </c>
      <c r="L299" s="69">
        <v>1018.8946000000001</v>
      </c>
      <c r="M299" s="71">
        <f t="shared" si="14"/>
        <v>105965.0384</v>
      </c>
      <c r="N299" s="71">
        <f t="shared" si="15"/>
        <v>122919.444544</v>
      </c>
      <c r="O299" s="7">
        <v>0</v>
      </c>
      <c r="P299" s="46" t="s">
        <v>57</v>
      </c>
      <c r="Q299" s="14" t="s">
        <v>600</v>
      </c>
      <c r="R299" s="63" t="s">
        <v>68</v>
      </c>
    </row>
    <row r="300" spans="1:18" ht="18" customHeight="1" x14ac:dyDescent="0.25">
      <c r="A300" s="14" t="s">
        <v>47</v>
      </c>
      <c r="B300" s="63" t="s">
        <v>48</v>
      </c>
      <c r="C300" s="13" t="s">
        <v>889</v>
      </c>
      <c r="D300" s="14" t="s">
        <v>74</v>
      </c>
      <c r="E300" s="14" t="s">
        <v>49</v>
      </c>
      <c r="F300" s="7" t="s">
        <v>383</v>
      </c>
      <c r="G300" s="7" t="s">
        <v>384</v>
      </c>
      <c r="H300" s="7" t="s">
        <v>106</v>
      </c>
      <c r="I300" s="7" t="s">
        <v>532</v>
      </c>
      <c r="J300" s="7" t="s">
        <v>229</v>
      </c>
      <c r="K300" s="69">
        <v>16</v>
      </c>
      <c r="L300" s="69">
        <v>109853.6045</v>
      </c>
      <c r="M300" s="71">
        <f t="shared" si="14"/>
        <v>1757657.672</v>
      </c>
      <c r="N300" s="71">
        <f t="shared" si="15"/>
        <v>2038882.89952</v>
      </c>
      <c r="O300" s="7">
        <v>0</v>
      </c>
      <c r="P300" s="46" t="s">
        <v>57</v>
      </c>
      <c r="Q300" s="14" t="s">
        <v>600</v>
      </c>
      <c r="R300" s="63" t="s">
        <v>68</v>
      </c>
    </row>
    <row r="301" spans="1:18" ht="18" customHeight="1" x14ac:dyDescent="0.25">
      <c r="A301" s="14" t="s">
        <v>47</v>
      </c>
      <c r="B301" s="63" t="s">
        <v>48</v>
      </c>
      <c r="C301" s="13" t="s">
        <v>890</v>
      </c>
      <c r="D301" s="14" t="s">
        <v>74</v>
      </c>
      <c r="E301" s="14" t="s">
        <v>49</v>
      </c>
      <c r="F301" s="7" t="s">
        <v>383</v>
      </c>
      <c r="G301" s="7" t="s">
        <v>384</v>
      </c>
      <c r="H301" s="7" t="s">
        <v>106</v>
      </c>
      <c r="I301" s="7" t="s">
        <v>533</v>
      </c>
      <c r="J301" s="7" t="s">
        <v>229</v>
      </c>
      <c r="K301" s="69">
        <v>4</v>
      </c>
      <c r="L301" s="69">
        <v>19565.355800000001</v>
      </c>
      <c r="M301" s="71">
        <f t="shared" si="14"/>
        <v>78261.423200000005</v>
      </c>
      <c r="N301" s="71">
        <f t="shared" si="15"/>
        <v>90783.250912000003</v>
      </c>
      <c r="O301" s="7">
        <v>0</v>
      </c>
      <c r="P301" s="46" t="s">
        <v>57</v>
      </c>
      <c r="Q301" s="14" t="s">
        <v>600</v>
      </c>
      <c r="R301" s="63" t="s">
        <v>68</v>
      </c>
    </row>
    <row r="302" spans="1:18" ht="18" customHeight="1" x14ac:dyDescent="0.25">
      <c r="A302" s="14" t="s">
        <v>47</v>
      </c>
      <c r="B302" s="63" t="s">
        <v>48</v>
      </c>
      <c r="C302" s="13" t="s">
        <v>891</v>
      </c>
      <c r="D302" s="14" t="s">
        <v>74</v>
      </c>
      <c r="E302" s="14" t="s">
        <v>49</v>
      </c>
      <c r="F302" s="7" t="s">
        <v>383</v>
      </c>
      <c r="G302" s="7" t="s">
        <v>384</v>
      </c>
      <c r="H302" s="7" t="s">
        <v>106</v>
      </c>
      <c r="I302" s="7" t="s">
        <v>534</v>
      </c>
      <c r="J302" s="7" t="s">
        <v>229</v>
      </c>
      <c r="K302" s="69">
        <v>6</v>
      </c>
      <c r="L302" s="69">
        <v>11427.096399999999</v>
      </c>
      <c r="M302" s="71">
        <f t="shared" si="14"/>
        <v>68562.578399999999</v>
      </c>
      <c r="N302" s="71">
        <f t="shared" si="15"/>
        <v>79532.590943999996</v>
      </c>
      <c r="O302" s="7">
        <v>0</v>
      </c>
      <c r="P302" s="46" t="s">
        <v>57</v>
      </c>
      <c r="Q302" s="14" t="s">
        <v>600</v>
      </c>
      <c r="R302" s="63" t="s">
        <v>68</v>
      </c>
    </row>
    <row r="303" spans="1:18" ht="18" customHeight="1" x14ac:dyDescent="0.25">
      <c r="A303" s="14" t="s">
        <v>47</v>
      </c>
      <c r="B303" s="63" t="s">
        <v>48</v>
      </c>
      <c r="C303" s="13" t="s">
        <v>892</v>
      </c>
      <c r="D303" s="14" t="s">
        <v>74</v>
      </c>
      <c r="E303" s="14" t="s">
        <v>49</v>
      </c>
      <c r="F303" s="7" t="s">
        <v>383</v>
      </c>
      <c r="G303" s="7" t="s">
        <v>384</v>
      </c>
      <c r="H303" s="7" t="s">
        <v>106</v>
      </c>
      <c r="I303" s="7" t="s">
        <v>535</v>
      </c>
      <c r="J303" s="7" t="s">
        <v>229</v>
      </c>
      <c r="K303" s="69">
        <v>48</v>
      </c>
      <c r="L303" s="69">
        <v>82878.6924</v>
      </c>
      <c r="M303" s="71">
        <f t="shared" si="14"/>
        <v>3978177.2352</v>
      </c>
      <c r="N303" s="71">
        <f t="shared" si="15"/>
        <v>4614685.592832</v>
      </c>
      <c r="O303" s="7">
        <v>0</v>
      </c>
      <c r="P303" s="46" t="s">
        <v>57</v>
      </c>
      <c r="Q303" s="14" t="s">
        <v>600</v>
      </c>
      <c r="R303" s="63" t="s">
        <v>68</v>
      </c>
    </row>
    <row r="304" spans="1:18" ht="18" customHeight="1" x14ac:dyDescent="0.25">
      <c r="A304" s="14" t="s">
        <v>47</v>
      </c>
      <c r="B304" s="63" t="s">
        <v>48</v>
      </c>
      <c r="C304" s="13" t="s">
        <v>893</v>
      </c>
      <c r="D304" s="14" t="s">
        <v>74</v>
      </c>
      <c r="E304" s="14" t="s">
        <v>49</v>
      </c>
      <c r="F304" s="7" t="s">
        <v>383</v>
      </c>
      <c r="G304" s="7" t="s">
        <v>384</v>
      </c>
      <c r="H304" s="7" t="s">
        <v>106</v>
      </c>
      <c r="I304" s="7" t="s">
        <v>536</v>
      </c>
      <c r="J304" s="7" t="s">
        <v>229</v>
      </c>
      <c r="K304" s="69">
        <v>18</v>
      </c>
      <c r="L304" s="69">
        <v>57432.122200000005</v>
      </c>
      <c r="M304" s="71">
        <f t="shared" si="14"/>
        <v>1033778.1996000001</v>
      </c>
      <c r="N304" s="71">
        <f t="shared" si="15"/>
        <v>1199182.711536</v>
      </c>
      <c r="O304" s="7">
        <v>0</v>
      </c>
      <c r="P304" s="46" t="s">
        <v>57</v>
      </c>
      <c r="Q304" s="14" t="s">
        <v>600</v>
      </c>
      <c r="R304" s="63" t="s">
        <v>68</v>
      </c>
    </row>
    <row r="305" spans="1:18" ht="18" customHeight="1" x14ac:dyDescent="0.25">
      <c r="A305" s="14" t="s">
        <v>47</v>
      </c>
      <c r="B305" s="63" t="s">
        <v>48</v>
      </c>
      <c r="C305" s="13" t="s">
        <v>894</v>
      </c>
      <c r="D305" s="14" t="s">
        <v>74</v>
      </c>
      <c r="E305" s="14" t="s">
        <v>49</v>
      </c>
      <c r="F305" s="7" t="s">
        <v>383</v>
      </c>
      <c r="G305" s="7" t="s">
        <v>384</v>
      </c>
      <c r="H305" s="7" t="s">
        <v>106</v>
      </c>
      <c r="I305" s="7" t="s">
        <v>537</v>
      </c>
      <c r="J305" s="7" t="s">
        <v>229</v>
      </c>
      <c r="K305" s="69">
        <v>44</v>
      </c>
      <c r="L305" s="69">
        <v>71625.710899999991</v>
      </c>
      <c r="M305" s="71">
        <f t="shared" si="14"/>
        <v>3151531.2795999995</v>
      </c>
      <c r="N305" s="71">
        <f t="shared" si="15"/>
        <v>3655776.2843359993</v>
      </c>
      <c r="O305" s="7">
        <v>0</v>
      </c>
      <c r="P305" s="46" t="s">
        <v>57</v>
      </c>
      <c r="Q305" s="14" t="s">
        <v>600</v>
      </c>
      <c r="R305" s="63" t="s">
        <v>68</v>
      </c>
    </row>
    <row r="306" spans="1:18" ht="18" customHeight="1" x14ac:dyDescent="0.25">
      <c r="A306" s="14" t="s">
        <v>47</v>
      </c>
      <c r="B306" s="63" t="s">
        <v>48</v>
      </c>
      <c r="C306" s="13" t="s">
        <v>895</v>
      </c>
      <c r="D306" s="14" t="s">
        <v>74</v>
      </c>
      <c r="E306" s="14" t="s">
        <v>49</v>
      </c>
      <c r="F306" s="7" t="s">
        <v>383</v>
      </c>
      <c r="G306" s="7" t="s">
        <v>384</v>
      </c>
      <c r="H306" s="7" t="s">
        <v>106</v>
      </c>
      <c r="I306" s="7" t="s">
        <v>538</v>
      </c>
      <c r="J306" s="7" t="s">
        <v>229</v>
      </c>
      <c r="K306" s="69">
        <v>15</v>
      </c>
      <c r="L306" s="69">
        <v>87986.0628</v>
      </c>
      <c r="M306" s="71">
        <f t="shared" si="14"/>
        <v>1319790.942</v>
      </c>
      <c r="N306" s="71">
        <f t="shared" si="15"/>
        <v>1530957.49272</v>
      </c>
      <c r="O306" s="7">
        <v>0</v>
      </c>
      <c r="P306" s="46" t="s">
        <v>57</v>
      </c>
      <c r="Q306" s="14" t="s">
        <v>600</v>
      </c>
      <c r="R306" s="63" t="s">
        <v>68</v>
      </c>
    </row>
    <row r="307" spans="1:18" ht="18" customHeight="1" x14ac:dyDescent="0.25">
      <c r="A307" s="14" t="s">
        <v>47</v>
      </c>
      <c r="B307" s="63" t="s">
        <v>48</v>
      </c>
      <c r="C307" s="13" t="s">
        <v>896</v>
      </c>
      <c r="D307" s="14" t="s">
        <v>74</v>
      </c>
      <c r="E307" s="14" t="s">
        <v>49</v>
      </c>
      <c r="F307" s="7" t="s">
        <v>383</v>
      </c>
      <c r="G307" s="7" t="s">
        <v>384</v>
      </c>
      <c r="H307" s="7" t="s">
        <v>106</v>
      </c>
      <c r="I307" s="7" t="s">
        <v>539</v>
      </c>
      <c r="J307" s="7" t="s">
        <v>229</v>
      </c>
      <c r="K307" s="69">
        <v>10</v>
      </c>
      <c r="L307" s="69">
        <v>104578.56789999999</v>
      </c>
      <c r="M307" s="71">
        <f t="shared" si="14"/>
        <v>1045785.679</v>
      </c>
      <c r="N307" s="71">
        <f t="shared" si="15"/>
        <v>1213111.3876399999</v>
      </c>
      <c r="O307" s="7">
        <v>0</v>
      </c>
      <c r="P307" s="46" t="s">
        <v>57</v>
      </c>
      <c r="Q307" s="14" t="s">
        <v>600</v>
      </c>
      <c r="R307" s="63" t="s">
        <v>68</v>
      </c>
    </row>
    <row r="308" spans="1:18" ht="18" customHeight="1" x14ac:dyDescent="0.25">
      <c r="A308" s="14" t="s">
        <v>47</v>
      </c>
      <c r="B308" s="63" t="s">
        <v>48</v>
      </c>
      <c r="C308" s="13" t="s">
        <v>897</v>
      </c>
      <c r="D308" s="14" t="s">
        <v>74</v>
      </c>
      <c r="E308" s="14" t="s">
        <v>49</v>
      </c>
      <c r="F308" s="7" t="s">
        <v>383</v>
      </c>
      <c r="G308" s="7" t="s">
        <v>384</v>
      </c>
      <c r="H308" s="7" t="s">
        <v>106</v>
      </c>
      <c r="I308" s="7" t="s">
        <v>540</v>
      </c>
      <c r="J308" s="7" t="s">
        <v>229</v>
      </c>
      <c r="K308" s="69">
        <v>6</v>
      </c>
      <c r="L308" s="69">
        <v>128200.156</v>
      </c>
      <c r="M308" s="71">
        <f t="shared" si="14"/>
        <v>769200.93599999999</v>
      </c>
      <c r="N308" s="71">
        <f t="shared" si="15"/>
        <v>892273.08575999993</v>
      </c>
      <c r="O308" s="7">
        <v>0</v>
      </c>
      <c r="P308" s="46" t="s">
        <v>57</v>
      </c>
      <c r="Q308" s="14" t="s">
        <v>600</v>
      </c>
      <c r="R308" s="63" t="s">
        <v>68</v>
      </c>
    </row>
    <row r="309" spans="1:18" ht="18" customHeight="1" x14ac:dyDescent="0.25">
      <c r="A309" s="14" t="s">
        <v>47</v>
      </c>
      <c r="B309" s="63" t="s">
        <v>48</v>
      </c>
      <c r="C309" s="13" t="s">
        <v>898</v>
      </c>
      <c r="D309" s="14" t="s">
        <v>74</v>
      </c>
      <c r="E309" s="14" t="s">
        <v>49</v>
      </c>
      <c r="F309" s="7" t="s">
        <v>383</v>
      </c>
      <c r="G309" s="7" t="s">
        <v>384</v>
      </c>
      <c r="H309" s="7" t="s">
        <v>106</v>
      </c>
      <c r="I309" s="7" t="s">
        <v>541</v>
      </c>
      <c r="J309" s="7" t="s">
        <v>229</v>
      </c>
      <c r="K309" s="69">
        <v>41</v>
      </c>
      <c r="L309" s="69">
        <v>87089.693500000008</v>
      </c>
      <c r="M309" s="71">
        <f t="shared" si="14"/>
        <v>3570677.4335000003</v>
      </c>
      <c r="N309" s="71">
        <f t="shared" si="15"/>
        <v>4141985.8228600002</v>
      </c>
      <c r="O309" s="7">
        <v>0</v>
      </c>
      <c r="P309" s="46" t="s">
        <v>57</v>
      </c>
      <c r="Q309" s="14" t="s">
        <v>600</v>
      </c>
      <c r="R309" s="63" t="s">
        <v>68</v>
      </c>
    </row>
    <row r="310" spans="1:18" ht="18" customHeight="1" x14ac:dyDescent="0.25">
      <c r="A310" s="14" t="s">
        <v>47</v>
      </c>
      <c r="B310" s="63" t="s">
        <v>48</v>
      </c>
      <c r="C310" s="13" t="s">
        <v>899</v>
      </c>
      <c r="D310" s="14" t="s">
        <v>74</v>
      </c>
      <c r="E310" s="14" t="s">
        <v>49</v>
      </c>
      <c r="F310" s="7" t="s">
        <v>383</v>
      </c>
      <c r="G310" s="7" t="s">
        <v>384</v>
      </c>
      <c r="H310" s="7" t="s">
        <v>106</v>
      </c>
      <c r="I310" s="7" t="s">
        <v>542</v>
      </c>
      <c r="J310" s="7" t="s">
        <v>229</v>
      </c>
      <c r="K310" s="69">
        <v>6</v>
      </c>
      <c r="L310" s="69">
        <v>113593.8505</v>
      </c>
      <c r="M310" s="71">
        <f t="shared" si="14"/>
        <v>681563.103</v>
      </c>
      <c r="N310" s="71">
        <f t="shared" si="15"/>
        <v>790613.19947999995</v>
      </c>
      <c r="O310" s="7">
        <v>0</v>
      </c>
      <c r="P310" s="46" t="s">
        <v>57</v>
      </c>
      <c r="Q310" s="14" t="s">
        <v>600</v>
      </c>
      <c r="R310" s="63" t="s">
        <v>68</v>
      </c>
    </row>
    <row r="311" spans="1:18" ht="18" customHeight="1" x14ac:dyDescent="0.25">
      <c r="A311" s="14" t="s">
        <v>47</v>
      </c>
      <c r="B311" s="63" t="s">
        <v>48</v>
      </c>
      <c r="C311" s="13" t="s">
        <v>900</v>
      </c>
      <c r="D311" s="14" t="s">
        <v>74</v>
      </c>
      <c r="E311" s="14" t="s">
        <v>49</v>
      </c>
      <c r="F311" s="7" t="s">
        <v>383</v>
      </c>
      <c r="G311" s="7" t="s">
        <v>384</v>
      </c>
      <c r="H311" s="7" t="s">
        <v>106</v>
      </c>
      <c r="I311" s="7" t="s">
        <v>543</v>
      </c>
      <c r="J311" s="7" t="s">
        <v>229</v>
      </c>
      <c r="K311" s="69">
        <v>12</v>
      </c>
      <c r="L311" s="69">
        <v>45147.348700000002</v>
      </c>
      <c r="M311" s="71">
        <f t="shared" si="14"/>
        <v>541768.18440000003</v>
      </c>
      <c r="N311" s="71">
        <f t="shared" si="15"/>
        <v>628451.09390400001</v>
      </c>
      <c r="O311" s="7">
        <v>0</v>
      </c>
      <c r="P311" s="46" t="s">
        <v>57</v>
      </c>
      <c r="Q311" s="14" t="s">
        <v>600</v>
      </c>
      <c r="R311" s="63" t="s">
        <v>68</v>
      </c>
    </row>
    <row r="312" spans="1:18" ht="18" customHeight="1" x14ac:dyDescent="0.25">
      <c r="A312" s="14" t="s">
        <v>47</v>
      </c>
      <c r="B312" s="63" t="s">
        <v>48</v>
      </c>
      <c r="C312" s="13" t="s">
        <v>901</v>
      </c>
      <c r="D312" s="14" t="s">
        <v>74</v>
      </c>
      <c r="E312" s="14" t="s">
        <v>49</v>
      </c>
      <c r="F312" s="7" t="s">
        <v>383</v>
      </c>
      <c r="G312" s="7" t="s">
        <v>384</v>
      </c>
      <c r="H312" s="7" t="s">
        <v>106</v>
      </c>
      <c r="I312" s="7" t="s">
        <v>544</v>
      </c>
      <c r="J312" s="7" t="s">
        <v>229</v>
      </c>
      <c r="K312" s="69">
        <v>12</v>
      </c>
      <c r="L312" s="69">
        <v>130147.66339999999</v>
      </c>
      <c r="M312" s="71">
        <f t="shared" si="14"/>
        <v>1561771.9608</v>
      </c>
      <c r="N312" s="71">
        <f t="shared" si="15"/>
        <v>1811655.474528</v>
      </c>
      <c r="O312" s="7">
        <v>0</v>
      </c>
      <c r="P312" s="46" t="s">
        <v>57</v>
      </c>
      <c r="Q312" s="14" t="s">
        <v>600</v>
      </c>
      <c r="R312" s="63" t="s">
        <v>68</v>
      </c>
    </row>
    <row r="313" spans="1:18" ht="18" customHeight="1" x14ac:dyDescent="0.25">
      <c r="A313" s="14" t="s">
        <v>47</v>
      </c>
      <c r="B313" s="63" t="s">
        <v>48</v>
      </c>
      <c r="C313" s="13" t="s">
        <v>902</v>
      </c>
      <c r="D313" s="14" t="s">
        <v>74</v>
      </c>
      <c r="E313" s="14" t="s">
        <v>49</v>
      </c>
      <c r="F313" s="7" t="s">
        <v>383</v>
      </c>
      <c r="G313" s="7" t="s">
        <v>384</v>
      </c>
      <c r="H313" s="7" t="s">
        <v>106</v>
      </c>
      <c r="I313" s="7" t="s">
        <v>545</v>
      </c>
      <c r="J313" s="7" t="s">
        <v>229</v>
      </c>
      <c r="K313" s="69">
        <v>18</v>
      </c>
      <c r="L313" s="69">
        <v>71948.145900000003</v>
      </c>
      <c r="M313" s="71">
        <f t="shared" si="14"/>
        <v>1295066.6262000001</v>
      </c>
      <c r="N313" s="71">
        <f t="shared" si="15"/>
        <v>1502277.286392</v>
      </c>
      <c r="O313" s="7">
        <v>0</v>
      </c>
      <c r="P313" s="46" t="s">
        <v>57</v>
      </c>
      <c r="Q313" s="14" t="s">
        <v>600</v>
      </c>
      <c r="R313" s="63" t="s">
        <v>68</v>
      </c>
    </row>
    <row r="314" spans="1:18" ht="18" customHeight="1" x14ac:dyDescent="0.25">
      <c r="A314" s="14" t="s">
        <v>47</v>
      </c>
      <c r="B314" s="63" t="s">
        <v>48</v>
      </c>
      <c r="C314" s="13" t="s">
        <v>903</v>
      </c>
      <c r="D314" s="14" t="s">
        <v>74</v>
      </c>
      <c r="E314" s="14" t="s">
        <v>49</v>
      </c>
      <c r="F314" s="7" t="s">
        <v>383</v>
      </c>
      <c r="G314" s="7" t="s">
        <v>384</v>
      </c>
      <c r="H314" s="7" t="s">
        <v>106</v>
      </c>
      <c r="I314" s="7" t="s">
        <v>546</v>
      </c>
      <c r="J314" s="7" t="s">
        <v>229</v>
      </c>
      <c r="K314" s="69">
        <v>12</v>
      </c>
      <c r="L314" s="69">
        <v>16315.211000000001</v>
      </c>
      <c r="M314" s="71">
        <f t="shared" si="14"/>
        <v>195782.53200000001</v>
      </c>
      <c r="N314" s="71">
        <f t="shared" si="15"/>
        <v>227107.73712000001</v>
      </c>
      <c r="O314" s="7">
        <v>0</v>
      </c>
      <c r="P314" s="46" t="s">
        <v>57</v>
      </c>
      <c r="Q314" s="14" t="s">
        <v>600</v>
      </c>
      <c r="R314" s="63" t="s">
        <v>68</v>
      </c>
    </row>
    <row r="315" spans="1:18" ht="18" customHeight="1" x14ac:dyDescent="0.25">
      <c r="A315" s="14" t="s">
        <v>47</v>
      </c>
      <c r="B315" s="63" t="s">
        <v>48</v>
      </c>
      <c r="C315" s="13" t="s">
        <v>904</v>
      </c>
      <c r="D315" s="14" t="s">
        <v>74</v>
      </c>
      <c r="E315" s="14" t="s">
        <v>49</v>
      </c>
      <c r="F315" s="7" t="s">
        <v>383</v>
      </c>
      <c r="G315" s="7" t="s">
        <v>384</v>
      </c>
      <c r="H315" s="7" t="s">
        <v>106</v>
      </c>
      <c r="I315" s="7" t="s">
        <v>547</v>
      </c>
      <c r="J315" s="7" t="s">
        <v>229</v>
      </c>
      <c r="K315" s="69">
        <v>14</v>
      </c>
      <c r="L315" s="69">
        <v>38208.547500000001</v>
      </c>
      <c r="M315" s="71">
        <f t="shared" si="14"/>
        <v>534919.66500000004</v>
      </c>
      <c r="N315" s="71">
        <f t="shared" si="15"/>
        <v>620506.81140000001</v>
      </c>
      <c r="O315" s="7">
        <v>0</v>
      </c>
      <c r="P315" s="46" t="s">
        <v>57</v>
      </c>
      <c r="Q315" s="14" t="s">
        <v>600</v>
      </c>
      <c r="R315" s="63" t="s">
        <v>68</v>
      </c>
    </row>
    <row r="316" spans="1:18" ht="18" customHeight="1" x14ac:dyDescent="0.25">
      <c r="A316" s="14" t="s">
        <v>47</v>
      </c>
      <c r="B316" s="63" t="s">
        <v>48</v>
      </c>
      <c r="C316" s="13" t="s">
        <v>905</v>
      </c>
      <c r="D316" s="14" t="s">
        <v>74</v>
      </c>
      <c r="E316" s="14" t="s">
        <v>49</v>
      </c>
      <c r="F316" s="7" t="s">
        <v>338</v>
      </c>
      <c r="G316" s="7" t="s">
        <v>117</v>
      </c>
      <c r="H316" s="7" t="s">
        <v>339</v>
      </c>
      <c r="I316" s="7" t="s">
        <v>548</v>
      </c>
      <c r="J316" s="7" t="s">
        <v>229</v>
      </c>
      <c r="K316" s="69">
        <v>1</v>
      </c>
      <c r="L316" s="69">
        <v>76386773.212599993</v>
      </c>
      <c r="M316" s="71">
        <f t="shared" si="14"/>
        <v>76386773.212599993</v>
      </c>
      <c r="N316" s="71">
        <f t="shared" si="15"/>
        <v>88608656.926615983</v>
      </c>
      <c r="O316" s="7">
        <v>0</v>
      </c>
      <c r="P316" s="46" t="s">
        <v>57</v>
      </c>
      <c r="Q316" s="14" t="s">
        <v>600</v>
      </c>
      <c r="R316" s="63" t="s">
        <v>68</v>
      </c>
    </row>
    <row r="317" spans="1:18" ht="18" customHeight="1" x14ac:dyDescent="0.25">
      <c r="A317" s="14" t="s">
        <v>47</v>
      </c>
      <c r="B317" s="63" t="s">
        <v>48</v>
      </c>
      <c r="C317" s="13" t="s">
        <v>906</v>
      </c>
      <c r="D317" s="14" t="s">
        <v>74</v>
      </c>
      <c r="E317" s="14" t="s">
        <v>49</v>
      </c>
      <c r="F317" s="7" t="s">
        <v>385</v>
      </c>
      <c r="G317" s="7" t="s">
        <v>386</v>
      </c>
      <c r="H317" s="7" t="s">
        <v>387</v>
      </c>
      <c r="I317" s="7" t="s">
        <v>549</v>
      </c>
      <c r="J317" s="7" t="s">
        <v>229</v>
      </c>
      <c r="K317" s="69">
        <v>6</v>
      </c>
      <c r="L317" s="69">
        <v>72889.656100000007</v>
      </c>
      <c r="M317" s="71">
        <f t="shared" si="14"/>
        <v>437337.93660000002</v>
      </c>
      <c r="N317" s="71">
        <f t="shared" si="15"/>
        <v>507312.00645599997</v>
      </c>
      <c r="O317" s="7">
        <v>0</v>
      </c>
      <c r="P317" s="46" t="s">
        <v>57</v>
      </c>
      <c r="Q317" s="14" t="s">
        <v>600</v>
      </c>
      <c r="R317" s="63" t="s">
        <v>68</v>
      </c>
    </row>
    <row r="318" spans="1:18" ht="18" customHeight="1" x14ac:dyDescent="0.25">
      <c r="A318" s="14" t="s">
        <v>47</v>
      </c>
      <c r="B318" s="63" t="s">
        <v>48</v>
      </c>
      <c r="C318" s="13" t="s">
        <v>907</v>
      </c>
      <c r="D318" s="14" t="s">
        <v>74</v>
      </c>
      <c r="E318" s="14" t="s">
        <v>49</v>
      </c>
      <c r="F318" s="7" t="s">
        <v>385</v>
      </c>
      <c r="G318" s="7" t="s">
        <v>386</v>
      </c>
      <c r="H318" s="7" t="s">
        <v>387</v>
      </c>
      <c r="I318" s="7" t="s">
        <v>550</v>
      </c>
      <c r="J318" s="7" t="s">
        <v>229</v>
      </c>
      <c r="K318" s="69">
        <v>1</v>
      </c>
      <c r="L318" s="69">
        <v>91919.769799999995</v>
      </c>
      <c r="M318" s="71">
        <f t="shared" si="14"/>
        <v>91919.769799999995</v>
      </c>
      <c r="N318" s="71">
        <f t="shared" si="15"/>
        <v>106626.93296799998</v>
      </c>
      <c r="O318" s="7">
        <v>0</v>
      </c>
      <c r="P318" s="46" t="s">
        <v>57</v>
      </c>
      <c r="Q318" s="14" t="s">
        <v>600</v>
      </c>
      <c r="R318" s="63" t="s">
        <v>68</v>
      </c>
    </row>
    <row r="319" spans="1:18" ht="18" customHeight="1" x14ac:dyDescent="0.25">
      <c r="A319" s="14" t="s">
        <v>47</v>
      </c>
      <c r="B319" s="63" t="s">
        <v>48</v>
      </c>
      <c r="C319" s="13" t="s">
        <v>908</v>
      </c>
      <c r="D319" s="14" t="s">
        <v>74</v>
      </c>
      <c r="E319" s="14" t="s">
        <v>49</v>
      </c>
      <c r="F319" s="7" t="s">
        <v>388</v>
      </c>
      <c r="G319" s="7" t="s">
        <v>389</v>
      </c>
      <c r="H319" s="7" t="s">
        <v>106</v>
      </c>
      <c r="I319" s="7" t="s">
        <v>551</v>
      </c>
      <c r="J319" s="7" t="s">
        <v>229</v>
      </c>
      <c r="K319" s="69">
        <v>4</v>
      </c>
      <c r="L319" s="69">
        <v>25865.735700000001</v>
      </c>
      <c r="M319" s="71">
        <f t="shared" si="14"/>
        <v>103462.9428</v>
      </c>
      <c r="N319" s="71">
        <f t="shared" si="15"/>
        <v>120017.01364799999</v>
      </c>
      <c r="O319" s="7">
        <v>0</v>
      </c>
      <c r="P319" s="46" t="s">
        <v>57</v>
      </c>
      <c r="Q319" s="14" t="s">
        <v>600</v>
      </c>
      <c r="R319" s="63" t="s">
        <v>68</v>
      </c>
    </row>
    <row r="320" spans="1:18" ht="18" customHeight="1" x14ac:dyDescent="0.25">
      <c r="A320" s="14" t="s">
        <v>47</v>
      </c>
      <c r="B320" s="63" t="s">
        <v>48</v>
      </c>
      <c r="C320" s="13" t="s">
        <v>909</v>
      </c>
      <c r="D320" s="14" t="s">
        <v>74</v>
      </c>
      <c r="E320" s="14" t="s">
        <v>49</v>
      </c>
      <c r="F320" s="7" t="s">
        <v>388</v>
      </c>
      <c r="G320" s="7" t="s">
        <v>389</v>
      </c>
      <c r="H320" s="7" t="s">
        <v>106</v>
      </c>
      <c r="I320" s="7" t="s">
        <v>552</v>
      </c>
      <c r="J320" s="7" t="s">
        <v>229</v>
      </c>
      <c r="K320" s="69">
        <v>4</v>
      </c>
      <c r="L320" s="69">
        <v>24646.931399999998</v>
      </c>
      <c r="M320" s="71">
        <f t="shared" si="14"/>
        <v>98587.725599999991</v>
      </c>
      <c r="N320" s="71">
        <f t="shared" si="15"/>
        <v>114361.76169599999</v>
      </c>
      <c r="O320" s="7">
        <v>0</v>
      </c>
      <c r="P320" s="46" t="s">
        <v>57</v>
      </c>
      <c r="Q320" s="14" t="s">
        <v>600</v>
      </c>
      <c r="R320" s="63" t="s">
        <v>68</v>
      </c>
    </row>
    <row r="321" spans="1:18" ht="18" customHeight="1" x14ac:dyDescent="0.25">
      <c r="A321" s="14" t="s">
        <v>47</v>
      </c>
      <c r="B321" s="63" t="s">
        <v>48</v>
      </c>
      <c r="C321" s="13" t="s">
        <v>910</v>
      </c>
      <c r="D321" s="14" t="s">
        <v>74</v>
      </c>
      <c r="E321" s="14" t="s">
        <v>49</v>
      </c>
      <c r="F321" s="7" t="s">
        <v>244</v>
      </c>
      <c r="G321" s="7" t="s">
        <v>267</v>
      </c>
      <c r="H321" s="7" t="s">
        <v>106</v>
      </c>
      <c r="I321" s="7" t="s">
        <v>553</v>
      </c>
      <c r="J321" s="7" t="s">
        <v>229</v>
      </c>
      <c r="K321" s="69">
        <v>3</v>
      </c>
      <c r="L321" s="69">
        <v>135822.51939999999</v>
      </c>
      <c r="M321" s="71">
        <f t="shared" si="14"/>
        <v>407467.55819999997</v>
      </c>
      <c r="N321" s="71">
        <f t="shared" si="15"/>
        <v>472662.36751199991</v>
      </c>
      <c r="O321" s="7">
        <v>0</v>
      </c>
      <c r="P321" s="46" t="s">
        <v>57</v>
      </c>
      <c r="Q321" s="14" t="s">
        <v>600</v>
      </c>
      <c r="R321" s="63" t="s">
        <v>68</v>
      </c>
    </row>
    <row r="322" spans="1:18" ht="18" customHeight="1" x14ac:dyDescent="0.25">
      <c r="A322" s="14" t="s">
        <v>47</v>
      </c>
      <c r="B322" s="63" t="s">
        <v>48</v>
      </c>
      <c r="C322" s="13" t="s">
        <v>911</v>
      </c>
      <c r="D322" s="14" t="s">
        <v>74</v>
      </c>
      <c r="E322" s="14" t="s">
        <v>49</v>
      </c>
      <c r="F322" s="7" t="s">
        <v>244</v>
      </c>
      <c r="G322" s="7" t="s">
        <v>267</v>
      </c>
      <c r="H322" s="7" t="s">
        <v>106</v>
      </c>
      <c r="I322" s="7" t="s">
        <v>554</v>
      </c>
      <c r="J322" s="7" t="s">
        <v>229</v>
      </c>
      <c r="K322" s="69">
        <v>16</v>
      </c>
      <c r="L322" s="69">
        <v>3791.8355999999999</v>
      </c>
      <c r="M322" s="71">
        <f t="shared" si="14"/>
        <v>60669.369599999998</v>
      </c>
      <c r="N322" s="71">
        <f t="shared" si="15"/>
        <v>70376.468735999995</v>
      </c>
      <c r="O322" s="7">
        <v>0</v>
      </c>
      <c r="P322" s="46" t="s">
        <v>57</v>
      </c>
      <c r="Q322" s="14" t="s">
        <v>600</v>
      </c>
      <c r="R322" s="63" t="s">
        <v>68</v>
      </c>
    </row>
    <row r="323" spans="1:18" ht="18" customHeight="1" x14ac:dyDescent="0.25">
      <c r="A323" s="14" t="s">
        <v>47</v>
      </c>
      <c r="B323" s="63" t="s">
        <v>48</v>
      </c>
      <c r="C323" s="13" t="s">
        <v>912</v>
      </c>
      <c r="D323" s="14" t="s">
        <v>74</v>
      </c>
      <c r="E323" s="14" t="s">
        <v>49</v>
      </c>
      <c r="F323" s="7" t="s">
        <v>390</v>
      </c>
      <c r="G323" s="7" t="s">
        <v>391</v>
      </c>
      <c r="H323" s="7" t="s">
        <v>106</v>
      </c>
      <c r="I323" s="7" t="s">
        <v>555</v>
      </c>
      <c r="J323" s="7" t="s">
        <v>229</v>
      </c>
      <c r="K323" s="69">
        <v>2</v>
      </c>
      <c r="L323" s="69">
        <v>261817.22</v>
      </c>
      <c r="M323" s="71">
        <f t="shared" si="14"/>
        <v>523634.44</v>
      </c>
      <c r="N323" s="71">
        <f t="shared" si="15"/>
        <v>607415.95039999997</v>
      </c>
      <c r="O323" s="7">
        <v>0</v>
      </c>
      <c r="P323" s="46" t="s">
        <v>57</v>
      </c>
      <c r="Q323" s="14" t="s">
        <v>600</v>
      </c>
      <c r="R323" s="63" t="s">
        <v>68</v>
      </c>
    </row>
    <row r="324" spans="1:18" ht="18" customHeight="1" x14ac:dyDescent="0.25">
      <c r="A324" s="14" t="s">
        <v>47</v>
      </c>
      <c r="B324" s="63" t="s">
        <v>48</v>
      </c>
      <c r="C324" s="13" t="s">
        <v>913</v>
      </c>
      <c r="D324" s="14" t="s">
        <v>74</v>
      </c>
      <c r="E324" s="14" t="s">
        <v>49</v>
      </c>
      <c r="F324" s="7" t="s">
        <v>390</v>
      </c>
      <c r="G324" s="7" t="s">
        <v>391</v>
      </c>
      <c r="H324" s="7" t="s">
        <v>106</v>
      </c>
      <c r="I324" s="7" t="s">
        <v>556</v>
      </c>
      <c r="J324" s="7" t="s">
        <v>229</v>
      </c>
      <c r="K324" s="69">
        <v>24</v>
      </c>
      <c r="L324" s="69">
        <v>116076.6</v>
      </c>
      <c r="M324" s="71">
        <f t="shared" si="14"/>
        <v>2785838.4000000004</v>
      </c>
      <c r="N324" s="71">
        <f t="shared" si="15"/>
        <v>3231572.5440000002</v>
      </c>
      <c r="O324" s="7">
        <v>0</v>
      </c>
      <c r="P324" s="46" t="s">
        <v>57</v>
      </c>
      <c r="Q324" s="14" t="s">
        <v>600</v>
      </c>
      <c r="R324" s="63" t="s">
        <v>68</v>
      </c>
    </row>
    <row r="325" spans="1:18" ht="18" customHeight="1" x14ac:dyDescent="0.25">
      <c r="A325" s="14" t="s">
        <v>47</v>
      </c>
      <c r="B325" s="63" t="s">
        <v>48</v>
      </c>
      <c r="C325" s="13" t="s">
        <v>914</v>
      </c>
      <c r="D325" s="14" t="s">
        <v>74</v>
      </c>
      <c r="E325" s="14" t="s">
        <v>49</v>
      </c>
      <c r="F325" s="7" t="s">
        <v>390</v>
      </c>
      <c r="G325" s="7" t="s">
        <v>391</v>
      </c>
      <c r="H325" s="7" t="s">
        <v>106</v>
      </c>
      <c r="I325" s="7" t="s">
        <v>557</v>
      </c>
      <c r="J325" s="7" t="s">
        <v>229</v>
      </c>
      <c r="K325" s="69">
        <v>9</v>
      </c>
      <c r="L325" s="69">
        <v>271490.27</v>
      </c>
      <c r="M325" s="71">
        <f t="shared" si="14"/>
        <v>2443412.4300000002</v>
      </c>
      <c r="N325" s="71">
        <f t="shared" si="15"/>
        <v>2834358.4188000001</v>
      </c>
      <c r="O325" s="7">
        <v>0</v>
      </c>
      <c r="P325" s="46" t="s">
        <v>57</v>
      </c>
      <c r="Q325" s="14" t="s">
        <v>600</v>
      </c>
      <c r="R325" s="63" t="s">
        <v>68</v>
      </c>
    </row>
    <row r="326" spans="1:18" ht="18" customHeight="1" x14ac:dyDescent="0.25">
      <c r="A326" s="14" t="s">
        <v>47</v>
      </c>
      <c r="B326" s="63" t="s">
        <v>48</v>
      </c>
      <c r="C326" s="13" t="s">
        <v>956</v>
      </c>
      <c r="D326" s="14" t="s">
        <v>74</v>
      </c>
      <c r="E326" s="14" t="s">
        <v>49</v>
      </c>
      <c r="F326" s="7" t="s">
        <v>319</v>
      </c>
      <c r="G326" s="7" t="s">
        <v>323</v>
      </c>
      <c r="H326" s="7" t="s">
        <v>324</v>
      </c>
      <c r="I326" s="7" t="s">
        <v>957</v>
      </c>
      <c r="J326" s="7" t="s">
        <v>229</v>
      </c>
      <c r="K326" s="70">
        <v>8</v>
      </c>
      <c r="L326" s="70">
        <v>467179.96</v>
      </c>
      <c r="M326" s="70">
        <f t="shared" ref="M326" si="16">K326*L326</f>
        <v>3737439.68</v>
      </c>
      <c r="N326" s="70">
        <f t="shared" ref="N326" si="17">M326*1.16</f>
        <v>4335430.0287999995</v>
      </c>
      <c r="O326" s="7">
        <v>0</v>
      </c>
      <c r="P326" s="46" t="s">
        <v>57</v>
      </c>
      <c r="Q326" s="14" t="s">
        <v>958</v>
      </c>
      <c r="R326" s="63" t="s">
        <v>961</v>
      </c>
    </row>
    <row r="327" spans="1:18" ht="18" customHeight="1" x14ac:dyDescent="0.25">
      <c r="A327" s="14" t="s">
        <v>47</v>
      </c>
      <c r="B327" s="63" t="s">
        <v>48</v>
      </c>
      <c r="C327" s="13" t="s">
        <v>956</v>
      </c>
      <c r="D327" s="14" t="s">
        <v>74</v>
      </c>
      <c r="E327" s="14" t="s">
        <v>49</v>
      </c>
      <c r="F327" s="7" t="s">
        <v>963</v>
      </c>
      <c r="G327" s="7" t="s">
        <v>962</v>
      </c>
      <c r="H327" s="7" t="s">
        <v>964</v>
      </c>
      <c r="I327" s="7" t="s">
        <v>965</v>
      </c>
      <c r="J327" s="7" t="s">
        <v>966</v>
      </c>
      <c r="K327" s="70">
        <v>6000</v>
      </c>
      <c r="L327" s="70">
        <v>183057.5</v>
      </c>
      <c r="M327" s="70">
        <f t="shared" ref="M327" si="18">K327*L327</f>
        <v>1098345000</v>
      </c>
      <c r="N327" s="70">
        <f t="shared" ref="N327" si="19">M327*1.16</f>
        <v>1274080200</v>
      </c>
      <c r="O327" s="7">
        <v>0</v>
      </c>
      <c r="P327" s="46" t="s">
        <v>57</v>
      </c>
      <c r="Q327" s="46" t="s">
        <v>66</v>
      </c>
      <c r="R327" s="63" t="s">
        <v>961</v>
      </c>
    </row>
    <row r="328" spans="1:18" ht="18" customHeight="1" x14ac:dyDescent="0.25">
      <c r="A328" s="14" t="s">
        <v>47</v>
      </c>
      <c r="B328" s="63" t="s">
        <v>48</v>
      </c>
      <c r="C328" s="13" t="s">
        <v>969</v>
      </c>
      <c r="D328" s="14" t="s">
        <v>74</v>
      </c>
      <c r="E328" s="14" t="s">
        <v>49</v>
      </c>
      <c r="F328" s="7" t="s">
        <v>333</v>
      </c>
      <c r="G328" s="7" t="s">
        <v>109</v>
      </c>
      <c r="H328" s="7" t="s">
        <v>334</v>
      </c>
      <c r="I328" s="7" t="s">
        <v>1046</v>
      </c>
      <c r="J328" s="7" t="s">
        <v>229</v>
      </c>
      <c r="K328" s="70">
        <v>250</v>
      </c>
      <c r="L328" s="70">
        <v>2455.1860000000001</v>
      </c>
      <c r="M328" s="70">
        <f t="shared" ref="M328:M380" si="20">K328*L328</f>
        <v>613796.5</v>
      </c>
      <c r="N328" s="70">
        <f t="shared" ref="N328:N380" si="21">M328*1.16</f>
        <v>712003.94</v>
      </c>
      <c r="O328" s="7">
        <v>0</v>
      </c>
      <c r="P328" s="46" t="s">
        <v>57</v>
      </c>
      <c r="Q328" s="46" t="s">
        <v>66</v>
      </c>
      <c r="R328" s="63" t="s">
        <v>961</v>
      </c>
    </row>
    <row r="329" spans="1:18" ht="18" customHeight="1" x14ac:dyDescent="0.25">
      <c r="A329" s="14" t="s">
        <v>47</v>
      </c>
      <c r="B329" s="63" t="s">
        <v>48</v>
      </c>
      <c r="C329" s="13" t="s">
        <v>970</v>
      </c>
      <c r="D329" s="14" t="s">
        <v>74</v>
      </c>
      <c r="E329" s="14" t="s">
        <v>49</v>
      </c>
      <c r="F329" s="7" t="s">
        <v>333</v>
      </c>
      <c r="G329" s="7" t="s">
        <v>109</v>
      </c>
      <c r="H329" s="7" t="s">
        <v>334</v>
      </c>
      <c r="I329" s="7" t="s">
        <v>1047</v>
      </c>
      <c r="J329" s="7" t="s">
        <v>229</v>
      </c>
      <c r="K329" s="70">
        <v>225</v>
      </c>
      <c r="L329" s="70">
        <v>2455.1860000000001</v>
      </c>
      <c r="M329" s="70">
        <f t="shared" si="20"/>
        <v>552416.85</v>
      </c>
      <c r="N329" s="70">
        <f t="shared" si="21"/>
        <v>640803.54599999997</v>
      </c>
      <c r="O329" s="7">
        <v>0</v>
      </c>
      <c r="P329" s="46" t="s">
        <v>57</v>
      </c>
      <c r="Q329" s="46" t="s">
        <v>66</v>
      </c>
      <c r="R329" s="63" t="s">
        <v>961</v>
      </c>
    </row>
    <row r="330" spans="1:18" ht="18" customHeight="1" x14ac:dyDescent="0.25">
      <c r="A330" s="14" t="s">
        <v>47</v>
      </c>
      <c r="B330" s="63" t="s">
        <v>48</v>
      </c>
      <c r="C330" s="13" t="s">
        <v>971</v>
      </c>
      <c r="D330" s="14" t="s">
        <v>74</v>
      </c>
      <c r="E330" s="14" t="s">
        <v>49</v>
      </c>
      <c r="F330" s="7" t="s">
        <v>333</v>
      </c>
      <c r="G330" s="7" t="s">
        <v>109</v>
      </c>
      <c r="H330" s="7" t="s">
        <v>334</v>
      </c>
      <c r="I330" s="7" t="s">
        <v>1048</v>
      </c>
      <c r="J330" s="7" t="s">
        <v>229</v>
      </c>
      <c r="K330" s="70">
        <v>160</v>
      </c>
      <c r="L330" s="70">
        <v>5484.99</v>
      </c>
      <c r="M330" s="70">
        <f t="shared" si="20"/>
        <v>877598.39999999991</v>
      </c>
      <c r="N330" s="70">
        <f t="shared" si="21"/>
        <v>1018014.1439999999</v>
      </c>
      <c r="O330" s="7">
        <v>0</v>
      </c>
      <c r="P330" s="46" t="s">
        <v>57</v>
      </c>
      <c r="Q330" s="46" t="s">
        <v>66</v>
      </c>
      <c r="R330" s="63" t="s">
        <v>961</v>
      </c>
    </row>
    <row r="331" spans="1:18" ht="18" customHeight="1" x14ac:dyDescent="0.25">
      <c r="A331" s="14" t="s">
        <v>47</v>
      </c>
      <c r="B331" s="63" t="s">
        <v>48</v>
      </c>
      <c r="C331" s="13" t="s">
        <v>972</v>
      </c>
      <c r="D331" s="14" t="s">
        <v>74</v>
      </c>
      <c r="E331" s="14" t="s">
        <v>49</v>
      </c>
      <c r="F331" s="7" t="s">
        <v>1036</v>
      </c>
      <c r="G331" s="7" t="s">
        <v>1022</v>
      </c>
      <c r="H331" s="7" t="s">
        <v>106</v>
      </c>
      <c r="I331" s="7" t="s">
        <v>1049</v>
      </c>
      <c r="J331" s="7" t="s">
        <v>1099</v>
      </c>
      <c r="K331" s="70">
        <v>8</v>
      </c>
      <c r="L331" s="70">
        <v>41215.781999999999</v>
      </c>
      <c r="M331" s="70">
        <f t="shared" si="20"/>
        <v>329726.25599999999</v>
      </c>
      <c r="N331" s="70">
        <f t="shared" si="21"/>
        <v>382482.45695999998</v>
      </c>
      <c r="O331" s="7">
        <v>0</v>
      </c>
      <c r="P331" s="46" t="s">
        <v>57</v>
      </c>
      <c r="Q331" s="46" t="s">
        <v>66</v>
      </c>
      <c r="R331" s="63" t="s">
        <v>961</v>
      </c>
    </row>
    <row r="332" spans="1:18" ht="18" customHeight="1" x14ac:dyDescent="0.25">
      <c r="A332" s="14" t="s">
        <v>47</v>
      </c>
      <c r="B332" s="63" t="s">
        <v>48</v>
      </c>
      <c r="C332" s="13" t="s">
        <v>973</v>
      </c>
      <c r="D332" s="14" t="s">
        <v>74</v>
      </c>
      <c r="E332" s="14" t="s">
        <v>49</v>
      </c>
      <c r="F332" s="7" t="s">
        <v>1036</v>
      </c>
      <c r="G332" s="7" t="s">
        <v>1022</v>
      </c>
      <c r="H332" s="7" t="s">
        <v>106</v>
      </c>
      <c r="I332" s="7" t="s">
        <v>1050</v>
      </c>
      <c r="J332" s="7" t="s">
        <v>1099</v>
      </c>
      <c r="K332" s="70">
        <v>8</v>
      </c>
      <c r="L332" s="70">
        <v>36984.504000000001</v>
      </c>
      <c r="M332" s="70">
        <f t="shared" si="20"/>
        <v>295876.03200000001</v>
      </c>
      <c r="N332" s="70">
        <f t="shared" si="21"/>
        <v>343216.19711999997</v>
      </c>
      <c r="O332" s="7">
        <v>0</v>
      </c>
      <c r="P332" s="46" t="s">
        <v>57</v>
      </c>
      <c r="Q332" s="46" t="s">
        <v>66</v>
      </c>
      <c r="R332" s="63" t="s">
        <v>961</v>
      </c>
    </row>
    <row r="333" spans="1:18" ht="18" customHeight="1" x14ac:dyDescent="0.25">
      <c r="A333" s="14" t="s">
        <v>47</v>
      </c>
      <c r="B333" s="63" t="s">
        <v>48</v>
      </c>
      <c r="C333" s="13" t="s">
        <v>974</v>
      </c>
      <c r="D333" s="14" t="s">
        <v>74</v>
      </c>
      <c r="E333" s="14" t="s">
        <v>49</v>
      </c>
      <c r="F333" s="7" t="s">
        <v>1037</v>
      </c>
      <c r="G333" s="7" t="s">
        <v>253</v>
      </c>
      <c r="H333" s="7" t="s">
        <v>1023</v>
      </c>
      <c r="I333" s="7" t="s">
        <v>1051</v>
      </c>
      <c r="J333" s="7" t="s">
        <v>1099</v>
      </c>
      <c r="K333" s="70">
        <v>8</v>
      </c>
      <c r="L333" s="70">
        <v>1116796.202</v>
      </c>
      <c r="M333" s="70">
        <f t="shared" si="20"/>
        <v>8934369.6160000004</v>
      </c>
      <c r="N333" s="70">
        <f t="shared" si="21"/>
        <v>10363868.754559999</v>
      </c>
      <c r="O333" s="7">
        <v>0</v>
      </c>
      <c r="P333" s="46" t="s">
        <v>57</v>
      </c>
      <c r="Q333" s="46" t="s">
        <v>66</v>
      </c>
      <c r="R333" s="63" t="s">
        <v>961</v>
      </c>
    </row>
    <row r="334" spans="1:18" ht="18" customHeight="1" x14ac:dyDescent="0.25">
      <c r="A334" s="14" t="s">
        <v>47</v>
      </c>
      <c r="B334" s="63" t="s">
        <v>48</v>
      </c>
      <c r="C334" s="13" t="s">
        <v>975</v>
      </c>
      <c r="D334" s="14" t="s">
        <v>74</v>
      </c>
      <c r="E334" s="14" t="s">
        <v>49</v>
      </c>
      <c r="F334" s="7" t="s">
        <v>1037</v>
      </c>
      <c r="G334" s="7" t="s">
        <v>253</v>
      </c>
      <c r="H334" s="7" t="s">
        <v>1023</v>
      </c>
      <c r="I334" s="7" t="s">
        <v>1052</v>
      </c>
      <c r="J334" s="7" t="s">
        <v>1099</v>
      </c>
      <c r="K334" s="70">
        <v>5</v>
      </c>
      <c r="L334" s="70">
        <v>1076834.132</v>
      </c>
      <c r="M334" s="70">
        <f t="shared" si="20"/>
        <v>5384170.6600000001</v>
      </c>
      <c r="N334" s="70">
        <f t="shared" si="21"/>
        <v>6245637.9655999998</v>
      </c>
      <c r="O334" s="7">
        <v>0</v>
      </c>
      <c r="P334" s="46" t="s">
        <v>57</v>
      </c>
      <c r="Q334" s="46" t="s">
        <v>66</v>
      </c>
      <c r="R334" s="63" t="s">
        <v>961</v>
      </c>
    </row>
    <row r="335" spans="1:18" ht="18" customHeight="1" x14ac:dyDescent="0.25">
      <c r="A335" s="14" t="s">
        <v>47</v>
      </c>
      <c r="B335" s="63" t="s">
        <v>48</v>
      </c>
      <c r="C335" s="13" t="s">
        <v>976</v>
      </c>
      <c r="D335" s="14" t="s">
        <v>74</v>
      </c>
      <c r="E335" s="14" t="s">
        <v>49</v>
      </c>
      <c r="F335" s="7" t="s">
        <v>1037</v>
      </c>
      <c r="G335" s="7" t="s">
        <v>253</v>
      </c>
      <c r="H335" s="7" t="s">
        <v>1023</v>
      </c>
      <c r="I335" s="7" t="s">
        <v>1053</v>
      </c>
      <c r="J335" s="7" t="s">
        <v>1099</v>
      </c>
      <c r="K335" s="70">
        <v>5</v>
      </c>
      <c r="L335" s="70">
        <v>1156183.6540000001</v>
      </c>
      <c r="M335" s="70">
        <f t="shared" si="20"/>
        <v>5780918.2700000005</v>
      </c>
      <c r="N335" s="70">
        <f t="shared" si="21"/>
        <v>6705865.1932000006</v>
      </c>
      <c r="O335" s="7">
        <v>0</v>
      </c>
      <c r="P335" s="46" t="s">
        <v>57</v>
      </c>
      <c r="Q335" s="46" t="s">
        <v>66</v>
      </c>
      <c r="R335" s="63" t="s">
        <v>961</v>
      </c>
    </row>
    <row r="336" spans="1:18" ht="18" customHeight="1" x14ac:dyDescent="0.25">
      <c r="A336" s="14" t="s">
        <v>47</v>
      </c>
      <c r="B336" s="63" t="s">
        <v>48</v>
      </c>
      <c r="C336" s="13" t="s">
        <v>977</v>
      </c>
      <c r="D336" s="14" t="s">
        <v>74</v>
      </c>
      <c r="E336" s="14" t="s">
        <v>49</v>
      </c>
      <c r="F336" s="7" t="s">
        <v>1038</v>
      </c>
      <c r="G336" s="7" t="s">
        <v>1024</v>
      </c>
      <c r="H336" s="7" t="s">
        <v>1025</v>
      </c>
      <c r="I336" s="7" t="s">
        <v>1054</v>
      </c>
      <c r="J336" s="7" t="s">
        <v>1099</v>
      </c>
      <c r="K336" s="70">
        <v>8</v>
      </c>
      <c r="L336" s="70">
        <v>45447.06</v>
      </c>
      <c r="M336" s="70">
        <f t="shared" si="20"/>
        <v>363576.48</v>
      </c>
      <c r="N336" s="70">
        <f t="shared" si="21"/>
        <v>421748.71679999994</v>
      </c>
      <c r="O336" s="7">
        <v>0</v>
      </c>
      <c r="P336" s="46" t="s">
        <v>57</v>
      </c>
      <c r="Q336" s="46" t="s">
        <v>66</v>
      </c>
      <c r="R336" s="63" t="s">
        <v>961</v>
      </c>
    </row>
    <row r="337" spans="1:18" ht="18" customHeight="1" x14ac:dyDescent="0.25">
      <c r="A337" s="14" t="s">
        <v>47</v>
      </c>
      <c r="B337" s="63" t="s">
        <v>48</v>
      </c>
      <c r="C337" s="13" t="s">
        <v>978</v>
      </c>
      <c r="D337" s="14" t="s">
        <v>74</v>
      </c>
      <c r="E337" s="14" t="s">
        <v>49</v>
      </c>
      <c r="F337" s="7" t="s">
        <v>1039</v>
      </c>
      <c r="G337" s="7" t="s">
        <v>253</v>
      </c>
      <c r="H337" s="7" t="s">
        <v>1026</v>
      </c>
      <c r="I337" s="7" t="s">
        <v>1055</v>
      </c>
      <c r="J337" s="7" t="s">
        <v>1099</v>
      </c>
      <c r="K337" s="70">
        <v>8</v>
      </c>
      <c r="L337" s="70">
        <v>598125.1</v>
      </c>
      <c r="M337" s="70">
        <f t="shared" si="20"/>
        <v>4785000.8</v>
      </c>
      <c r="N337" s="70">
        <f t="shared" si="21"/>
        <v>5550600.9279999994</v>
      </c>
      <c r="O337" s="7">
        <v>0</v>
      </c>
      <c r="P337" s="46" t="s">
        <v>57</v>
      </c>
      <c r="Q337" s="46" t="s">
        <v>66</v>
      </c>
      <c r="R337" s="63" t="s">
        <v>961</v>
      </c>
    </row>
    <row r="338" spans="1:18" ht="18" customHeight="1" x14ac:dyDescent="0.25">
      <c r="A338" s="14" t="s">
        <v>47</v>
      </c>
      <c r="B338" s="63" t="s">
        <v>48</v>
      </c>
      <c r="C338" s="13" t="s">
        <v>979</v>
      </c>
      <c r="D338" s="14" t="s">
        <v>74</v>
      </c>
      <c r="E338" s="14" t="s">
        <v>49</v>
      </c>
      <c r="F338" s="7" t="s">
        <v>1039</v>
      </c>
      <c r="G338" s="7" t="s">
        <v>253</v>
      </c>
      <c r="H338" s="7" t="s">
        <v>1026</v>
      </c>
      <c r="I338" s="7" t="s">
        <v>1056</v>
      </c>
      <c r="J338" s="7" t="s">
        <v>1099</v>
      </c>
      <c r="K338" s="70">
        <v>12</v>
      </c>
      <c r="L338" s="70">
        <v>524782.94799999997</v>
      </c>
      <c r="M338" s="70">
        <f t="shared" si="20"/>
        <v>6297395.3760000002</v>
      </c>
      <c r="N338" s="70">
        <f t="shared" si="21"/>
        <v>7304978.6361599993</v>
      </c>
      <c r="O338" s="7">
        <v>0</v>
      </c>
      <c r="P338" s="46" t="s">
        <v>57</v>
      </c>
      <c r="Q338" s="46" t="s">
        <v>66</v>
      </c>
      <c r="R338" s="63" t="s">
        <v>961</v>
      </c>
    </row>
    <row r="339" spans="1:18" ht="18" customHeight="1" x14ac:dyDescent="0.25">
      <c r="A339" s="14" t="s">
        <v>47</v>
      </c>
      <c r="B339" s="63" t="s">
        <v>48</v>
      </c>
      <c r="C339" s="13" t="s">
        <v>980</v>
      </c>
      <c r="D339" s="14" t="s">
        <v>74</v>
      </c>
      <c r="E339" s="14" t="s">
        <v>49</v>
      </c>
      <c r="F339" s="7" t="s">
        <v>1039</v>
      </c>
      <c r="G339" s="7" t="s">
        <v>253</v>
      </c>
      <c r="H339" s="7" t="s">
        <v>1026</v>
      </c>
      <c r="I339" s="7" t="s">
        <v>1057</v>
      </c>
      <c r="J339" s="7" t="s">
        <v>1099</v>
      </c>
      <c r="K339" s="70">
        <v>12</v>
      </c>
      <c r="L339" s="70">
        <v>538730.49399999995</v>
      </c>
      <c r="M339" s="70">
        <f t="shared" si="20"/>
        <v>6464765.9279999994</v>
      </c>
      <c r="N339" s="70">
        <f t="shared" si="21"/>
        <v>7499128.4764799988</v>
      </c>
      <c r="O339" s="7">
        <v>0</v>
      </c>
      <c r="P339" s="46" t="s">
        <v>57</v>
      </c>
      <c r="Q339" s="46" t="s">
        <v>66</v>
      </c>
      <c r="R339" s="63" t="s">
        <v>961</v>
      </c>
    </row>
    <row r="340" spans="1:18" ht="18" customHeight="1" x14ac:dyDescent="0.25">
      <c r="A340" s="14" t="s">
        <v>47</v>
      </c>
      <c r="B340" s="63" t="s">
        <v>48</v>
      </c>
      <c r="C340" s="13" t="s">
        <v>981</v>
      </c>
      <c r="D340" s="14" t="s">
        <v>74</v>
      </c>
      <c r="E340" s="14" t="s">
        <v>49</v>
      </c>
      <c r="F340" s="7" t="s">
        <v>1039</v>
      </c>
      <c r="G340" s="7" t="s">
        <v>253</v>
      </c>
      <c r="H340" s="7" t="s">
        <v>1026</v>
      </c>
      <c r="I340" s="7" t="s">
        <v>1058</v>
      </c>
      <c r="J340" s="7" t="s">
        <v>1099</v>
      </c>
      <c r="K340" s="70">
        <v>10</v>
      </c>
      <c r="L340" s="70">
        <v>658094.32400000002</v>
      </c>
      <c r="M340" s="70">
        <f t="shared" si="20"/>
        <v>6580943.2400000002</v>
      </c>
      <c r="N340" s="70">
        <f t="shared" si="21"/>
        <v>7633894.1584000001</v>
      </c>
      <c r="O340" s="7">
        <v>0</v>
      </c>
      <c r="P340" s="46" t="s">
        <v>57</v>
      </c>
      <c r="Q340" s="46" t="s">
        <v>66</v>
      </c>
      <c r="R340" s="63" t="s">
        <v>961</v>
      </c>
    </row>
    <row r="341" spans="1:18" ht="18" customHeight="1" x14ac:dyDescent="0.25">
      <c r="A341" s="14" t="s">
        <v>47</v>
      </c>
      <c r="B341" s="63" t="s">
        <v>48</v>
      </c>
      <c r="C341" s="13" t="s">
        <v>982</v>
      </c>
      <c r="D341" s="14" t="s">
        <v>74</v>
      </c>
      <c r="E341" s="14" t="s">
        <v>49</v>
      </c>
      <c r="F341" s="7" t="s">
        <v>1036</v>
      </c>
      <c r="G341" s="7" t="s">
        <v>1022</v>
      </c>
      <c r="H341" s="7" t="s">
        <v>106</v>
      </c>
      <c r="I341" s="7" t="s">
        <v>1059</v>
      </c>
      <c r="J341" s="7" t="s">
        <v>1099</v>
      </c>
      <c r="K341" s="70">
        <v>8</v>
      </c>
      <c r="L341" s="70">
        <v>33327.843999999997</v>
      </c>
      <c r="M341" s="70">
        <f t="shared" si="20"/>
        <v>266622.75199999998</v>
      </c>
      <c r="N341" s="70">
        <f t="shared" si="21"/>
        <v>309282.39231999993</v>
      </c>
      <c r="O341" s="7">
        <v>0</v>
      </c>
      <c r="P341" s="46" t="s">
        <v>57</v>
      </c>
      <c r="Q341" s="46" t="s">
        <v>66</v>
      </c>
      <c r="R341" s="63" t="s">
        <v>961</v>
      </c>
    </row>
    <row r="342" spans="1:18" ht="18" customHeight="1" x14ac:dyDescent="0.25">
      <c r="A342" s="14" t="s">
        <v>47</v>
      </c>
      <c r="B342" s="63" t="s">
        <v>48</v>
      </c>
      <c r="C342" s="13" t="s">
        <v>983</v>
      </c>
      <c r="D342" s="14" t="s">
        <v>74</v>
      </c>
      <c r="E342" s="14" t="s">
        <v>49</v>
      </c>
      <c r="F342" s="7" t="s">
        <v>1038</v>
      </c>
      <c r="G342" s="7" t="s">
        <v>1024</v>
      </c>
      <c r="H342" s="7" t="s">
        <v>1025</v>
      </c>
      <c r="I342" s="7" t="s">
        <v>1060</v>
      </c>
      <c r="J342" s="7" t="s">
        <v>1099</v>
      </c>
      <c r="K342" s="70">
        <v>5</v>
      </c>
      <c r="L342" s="70">
        <v>50305.193999999996</v>
      </c>
      <c r="M342" s="70">
        <f t="shared" si="20"/>
        <v>251525.96999999997</v>
      </c>
      <c r="N342" s="70">
        <f t="shared" si="21"/>
        <v>291770.12519999995</v>
      </c>
      <c r="O342" s="7">
        <v>0</v>
      </c>
      <c r="P342" s="46" t="s">
        <v>57</v>
      </c>
      <c r="Q342" s="46" t="s">
        <v>66</v>
      </c>
      <c r="R342" s="63" t="s">
        <v>961</v>
      </c>
    </row>
    <row r="343" spans="1:18" ht="18" customHeight="1" x14ac:dyDescent="0.25">
      <c r="A343" s="14" t="s">
        <v>47</v>
      </c>
      <c r="B343" s="63" t="s">
        <v>48</v>
      </c>
      <c r="C343" s="13" t="s">
        <v>984</v>
      </c>
      <c r="D343" s="14" t="s">
        <v>74</v>
      </c>
      <c r="E343" s="14" t="s">
        <v>49</v>
      </c>
      <c r="F343" s="7" t="s">
        <v>1038</v>
      </c>
      <c r="G343" s="7" t="s">
        <v>1024</v>
      </c>
      <c r="H343" s="7" t="s">
        <v>1025</v>
      </c>
      <c r="I343" s="7" t="s">
        <v>1061</v>
      </c>
      <c r="J343" s="7" t="s">
        <v>1099</v>
      </c>
      <c r="K343" s="70">
        <v>7</v>
      </c>
      <c r="L343" s="70">
        <v>55163.327999999994</v>
      </c>
      <c r="M343" s="70">
        <f t="shared" si="20"/>
        <v>386143.29599999997</v>
      </c>
      <c r="N343" s="70">
        <f t="shared" si="21"/>
        <v>447926.22335999995</v>
      </c>
      <c r="O343" s="7">
        <v>0</v>
      </c>
      <c r="P343" s="46" t="s">
        <v>57</v>
      </c>
      <c r="Q343" s="46" t="s">
        <v>66</v>
      </c>
      <c r="R343" s="63" t="s">
        <v>961</v>
      </c>
    </row>
    <row r="344" spans="1:18" ht="18" customHeight="1" x14ac:dyDescent="0.25">
      <c r="A344" s="14" t="s">
        <v>47</v>
      </c>
      <c r="B344" s="63" t="s">
        <v>48</v>
      </c>
      <c r="C344" s="13" t="s">
        <v>985</v>
      </c>
      <c r="D344" s="14" t="s">
        <v>74</v>
      </c>
      <c r="E344" s="14" t="s">
        <v>49</v>
      </c>
      <c r="F344" s="7" t="s">
        <v>1040</v>
      </c>
      <c r="G344" s="7" t="s">
        <v>1027</v>
      </c>
      <c r="H344" s="7" t="s">
        <v>1028</v>
      </c>
      <c r="I344" s="7" t="s">
        <v>1062</v>
      </c>
      <c r="J344" s="7" t="s">
        <v>229</v>
      </c>
      <c r="K344" s="70">
        <v>2</v>
      </c>
      <c r="L344" s="70">
        <v>146788.78</v>
      </c>
      <c r="M344" s="70">
        <f t="shared" si="20"/>
        <v>293577.56</v>
      </c>
      <c r="N344" s="70">
        <f t="shared" si="21"/>
        <v>340549.96959999995</v>
      </c>
      <c r="O344" s="7">
        <v>0</v>
      </c>
      <c r="P344" s="46" t="s">
        <v>57</v>
      </c>
      <c r="Q344" s="46" t="s">
        <v>66</v>
      </c>
      <c r="R344" s="63" t="s">
        <v>961</v>
      </c>
    </row>
    <row r="345" spans="1:18" ht="18" customHeight="1" x14ac:dyDescent="0.25">
      <c r="A345" s="14" t="s">
        <v>47</v>
      </c>
      <c r="B345" s="63" t="s">
        <v>48</v>
      </c>
      <c r="C345" s="13" t="s">
        <v>986</v>
      </c>
      <c r="D345" s="14" t="s">
        <v>74</v>
      </c>
      <c r="E345" s="14" t="s">
        <v>49</v>
      </c>
      <c r="F345" s="7" t="s">
        <v>1040</v>
      </c>
      <c r="G345" s="7" t="s">
        <v>1027</v>
      </c>
      <c r="H345" s="7" t="s">
        <v>1028</v>
      </c>
      <c r="I345" s="7" t="s">
        <v>1063</v>
      </c>
      <c r="J345" s="7" t="s">
        <v>229</v>
      </c>
      <c r="K345" s="70">
        <v>2</v>
      </c>
      <c r="L345" s="70">
        <v>235071</v>
      </c>
      <c r="M345" s="70">
        <f t="shared" si="20"/>
        <v>470142</v>
      </c>
      <c r="N345" s="70">
        <f t="shared" si="21"/>
        <v>545364.72</v>
      </c>
      <c r="O345" s="7">
        <v>0</v>
      </c>
      <c r="P345" s="46" t="s">
        <v>57</v>
      </c>
      <c r="Q345" s="46" t="s">
        <v>66</v>
      </c>
      <c r="R345" s="63" t="s">
        <v>961</v>
      </c>
    </row>
    <row r="346" spans="1:18" ht="18" customHeight="1" x14ac:dyDescent="0.25">
      <c r="A346" s="14" t="s">
        <v>47</v>
      </c>
      <c r="B346" s="63" t="s">
        <v>48</v>
      </c>
      <c r="C346" s="13" t="s">
        <v>987</v>
      </c>
      <c r="D346" s="14" t="s">
        <v>74</v>
      </c>
      <c r="E346" s="14" t="s">
        <v>49</v>
      </c>
      <c r="F346" s="7" t="s">
        <v>1041</v>
      </c>
      <c r="G346" s="7" t="s">
        <v>1029</v>
      </c>
      <c r="H346" s="7" t="s">
        <v>1030</v>
      </c>
      <c r="I346" s="7" t="s">
        <v>1064</v>
      </c>
      <c r="J346" s="7" t="s">
        <v>229</v>
      </c>
      <c r="K346" s="70">
        <v>1</v>
      </c>
      <c r="L346" s="70">
        <v>2429067</v>
      </c>
      <c r="M346" s="70">
        <f t="shared" si="20"/>
        <v>2429067</v>
      </c>
      <c r="N346" s="70">
        <f t="shared" si="21"/>
        <v>2817717.7199999997</v>
      </c>
      <c r="O346" s="7">
        <v>0</v>
      </c>
      <c r="P346" s="46" t="s">
        <v>57</v>
      </c>
      <c r="Q346" s="46" t="s">
        <v>66</v>
      </c>
      <c r="R346" s="63" t="s">
        <v>961</v>
      </c>
    </row>
    <row r="347" spans="1:18" ht="18" customHeight="1" x14ac:dyDescent="0.25">
      <c r="A347" s="14" t="s">
        <v>47</v>
      </c>
      <c r="B347" s="63" t="s">
        <v>48</v>
      </c>
      <c r="C347" s="13" t="s">
        <v>988</v>
      </c>
      <c r="D347" s="14" t="s">
        <v>74</v>
      </c>
      <c r="E347" s="14" t="s">
        <v>49</v>
      </c>
      <c r="F347" s="7" t="s">
        <v>1041</v>
      </c>
      <c r="G347" s="7" t="s">
        <v>1029</v>
      </c>
      <c r="H347" s="7" t="s">
        <v>1030</v>
      </c>
      <c r="I347" s="7" t="s">
        <v>1065</v>
      </c>
      <c r="J347" s="7" t="s">
        <v>229</v>
      </c>
      <c r="K347" s="70">
        <v>4</v>
      </c>
      <c r="L347" s="70">
        <v>898493.6</v>
      </c>
      <c r="M347" s="70">
        <f t="shared" si="20"/>
        <v>3593974.4</v>
      </c>
      <c r="N347" s="70">
        <f t="shared" si="21"/>
        <v>4169010.3039999995</v>
      </c>
      <c r="O347" s="7">
        <v>0</v>
      </c>
      <c r="P347" s="46" t="s">
        <v>57</v>
      </c>
      <c r="Q347" s="46" t="s">
        <v>66</v>
      </c>
      <c r="R347" s="63" t="s">
        <v>961</v>
      </c>
    </row>
    <row r="348" spans="1:18" ht="18" customHeight="1" x14ac:dyDescent="0.25">
      <c r="A348" s="14" t="s">
        <v>47</v>
      </c>
      <c r="B348" s="63" t="s">
        <v>48</v>
      </c>
      <c r="C348" s="13" t="s">
        <v>989</v>
      </c>
      <c r="D348" s="14" t="s">
        <v>74</v>
      </c>
      <c r="E348" s="14" t="s">
        <v>49</v>
      </c>
      <c r="F348" s="7" t="s">
        <v>1041</v>
      </c>
      <c r="G348" s="7" t="s">
        <v>1029</v>
      </c>
      <c r="H348" s="7" t="s">
        <v>1030</v>
      </c>
      <c r="I348" s="7" t="s">
        <v>1066</v>
      </c>
      <c r="J348" s="7" t="s">
        <v>229</v>
      </c>
      <c r="K348" s="70">
        <v>2</v>
      </c>
      <c r="L348" s="70">
        <v>185444.9</v>
      </c>
      <c r="M348" s="70">
        <f t="shared" si="20"/>
        <v>370889.8</v>
      </c>
      <c r="N348" s="70">
        <f t="shared" si="21"/>
        <v>430232.16799999995</v>
      </c>
      <c r="O348" s="7">
        <v>0</v>
      </c>
      <c r="P348" s="46" t="s">
        <v>57</v>
      </c>
      <c r="Q348" s="46" t="s">
        <v>66</v>
      </c>
      <c r="R348" s="63" t="s">
        <v>961</v>
      </c>
    </row>
    <row r="349" spans="1:18" ht="18" customHeight="1" x14ac:dyDescent="0.25">
      <c r="A349" s="14" t="s">
        <v>47</v>
      </c>
      <c r="B349" s="63" t="s">
        <v>48</v>
      </c>
      <c r="C349" s="13" t="s">
        <v>990</v>
      </c>
      <c r="D349" s="14" t="s">
        <v>74</v>
      </c>
      <c r="E349" s="14" t="s">
        <v>49</v>
      </c>
      <c r="F349" s="7" t="s">
        <v>1041</v>
      </c>
      <c r="G349" s="7" t="s">
        <v>1029</v>
      </c>
      <c r="H349" s="7" t="s">
        <v>1030</v>
      </c>
      <c r="I349" s="7" t="s">
        <v>1067</v>
      </c>
      <c r="J349" s="7" t="s">
        <v>229</v>
      </c>
      <c r="K349" s="70">
        <v>4</v>
      </c>
      <c r="L349" s="70">
        <v>63207.979999999996</v>
      </c>
      <c r="M349" s="70">
        <f t="shared" si="20"/>
        <v>252831.91999999998</v>
      </c>
      <c r="N349" s="70">
        <f t="shared" si="21"/>
        <v>293285.02719999995</v>
      </c>
      <c r="O349" s="7">
        <v>0</v>
      </c>
      <c r="P349" s="46" t="s">
        <v>57</v>
      </c>
      <c r="Q349" s="46" t="s">
        <v>66</v>
      </c>
      <c r="R349" s="63" t="s">
        <v>961</v>
      </c>
    </row>
    <row r="350" spans="1:18" ht="18" customHeight="1" x14ac:dyDescent="0.25">
      <c r="A350" s="14" t="s">
        <v>47</v>
      </c>
      <c r="B350" s="63" t="s">
        <v>48</v>
      </c>
      <c r="C350" s="13" t="s">
        <v>991</v>
      </c>
      <c r="D350" s="14" t="s">
        <v>74</v>
      </c>
      <c r="E350" s="14" t="s">
        <v>49</v>
      </c>
      <c r="F350" s="7" t="s">
        <v>1041</v>
      </c>
      <c r="G350" s="7" t="s">
        <v>1029</v>
      </c>
      <c r="H350" s="7" t="s">
        <v>1030</v>
      </c>
      <c r="I350" s="7" t="s">
        <v>1068</v>
      </c>
      <c r="J350" s="7" t="s">
        <v>229</v>
      </c>
      <c r="K350" s="70">
        <v>8</v>
      </c>
      <c r="L350" s="70">
        <v>150445.44</v>
      </c>
      <c r="M350" s="70">
        <f t="shared" si="20"/>
        <v>1203563.52</v>
      </c>
      <c r="N350" s="70">
        <f t="shared" si="21"/>
        <v>1396133.6831999999</v>
      </c>
      <c r="O350" s="7">
        <v>0</v>
      </c>
      <c r="P350" s="46" t="s">
        <v>57</v>
      </c>
      <c r="Q350" s="46" t="s">
        <v>66</v>
      </c>
      <c r="R350" s="63" t="s">
        <v>961</v>
      </c>
    </row>
    <row r="351" spans="1:18" ht="18" customHeight="1" x14ac:dyDescent="0.25">
      <c r="A351" s="14" t="s">
        <v>47</v>
      </c>
      <c r="B351" s="63" t="s">
        <v>48</v>
      </c>
      <c r="C351" s="13" t="s">
        <v>992</v>
      </c>
      <c r="D351" s="14" t="s">
        <v>74</v>
      </c>
      <c r="E351" s="14" t="s">
        <v>49</v>
      </c>
      <c r="F351" s="7" t="s">
        <v>1041</v>
      </c>
      <c r="G351" s="7" t="s">
        <v>1029</v>
      </c>
      <c r="H351" s="7" t="s">
        <v>1030</v>
      </c>
      <c r="I351" s="7" t="s">
        <v>1069</v>
      </c>
      <c r="J351" s="7" t="s">
        <v>229</v>
      </c>
      <c r="K351" s="70">
        <v>4</v>
      </c>
      <c r="L351" s="70">
        <v>269548.08</v>
      </c>
      <c r="M351" s="70">
        <f t="shared" si="20"/>
        <v>1078192.32</v>
      </c>
      <c r="N351" s="70">
        <f t="shared" si="21"/>
        <v>1250703.0911999999</v>
      </c>
      <c r="O351" s="7">
        <v>0</v>
      </c>
      <c r="P351" s="46" t="s">
        <v>57</v>
      </c>
      <c r="Q351" s="46" t="s">
        <v>66</v>
      </c>
      <c r="R351" s="63" t="s">
        <v>961</v>
      </c>
    </row>
    <row r="352" spans="1:18" ht="18" customHeight="1" x14ac:dyDescent="0.25">
      <c r="A352" s="14" t="s">
        <v>47</v>
      </c>
      <c r="B352" s="63" t="s">
        <v>48</v>
      </c>
      <c r="C352" s="13" t="s">
        <v>993</v>
      </c>
      <c r="D352" s="14" t="s">
        <v>74</v>
      </c>
      <c r="E352" s="14" t="s">
        <v>49</v>
      </c>
      <c r="F352" s="7" t="s">
        <v>1041</v>
      </c>
      <c r="G352" s="7" t="s">
        <v>1029</v>
      </c>
      <c r="H352" s="7" t="s">
        <v>1030</v>
      </c>
      <c r="I352" s="7" t="s">
        <v>1070</v>
      </c>
      <c r="J352" s="7" t="s">
        <v>229</v>
      </c>
      <c r="K352" s="70">
        <v>33</v>
      </c>
      <c r="L352" s="70">
        <v>80968.899999999994</v>
      </c>
      <c r="M352" s="70">
        <f t="shared" si="20"/>
        <v>2671973.6999999997</v>
      </c>
      <c r="N352" s="70">
        <f t="shared" si="21"/>
        <v>3099489.4919999996</v>
      </c>
      <c r="O352" s="7">
        <v>0</v>
      </c>
      <c r="P352" s="46" t="s">
        <v>57</v>
      </c>
      <c r="Q352" s="46" t="s">
        <v>66</v>
      </c>
      <c r="R352" s="63" t="s">
        <v>961</v>
      </c>
    </row>
    <row r="353" spans="1:18" ht="18" customHeight="1" x14ac:dyDescent="0.25">
      <c r="A353" s="14" t="s">
        <v>47</v>
      </c>
      <c r="B353" s="63" t="s">
        <v>48</v>
      </c>
      <c r="C353" s="13" t="s">
        <v>994</v>
      </c>
      <c r="D353" s="14" t="s">
        <v>74</v>
      </c>
      <c r="E353" s="14" t="s">
        <v>49</v>
      </c>
      <c r="F353" s="7" t="s">
        <v>333</v>
      </c>
      <c r="G353" s="7" t="s">
        <v>109</v>
      </c>
      <c r="H353" s="7" t="s">
        <v>334</v>
      </c>
      <c r="I353" s="7" t="s">
        <v>1071</v>
      </c>
      <c r="J353" s="7" t="s">
        <v>229</v>
      </c>
      <c r="K353" s="70">
        <v>228</v>
      </c>
      <c r="L353" s="70">
        <v>2611.9</v>
      </c>
      <c r="M353" s="70">
        <f t="shared" si="20"/>
        <v>595513.20000000007</v>
      </c>
      <c r="N353" s="70">
        <f t="shared" si="21"/>
        <v>690795.31200000003</v>
      </c>
      <c r="O353" s="7">
        <v>0</v>
      </c>
      <c r="P353" s="46" t="s">
        <v>57</v>
      </c>
      <c r="Q353" s="46" t="s">
        <v>66</v>
      </c>
      <c r="R353" s="63" t="s">
        <v>961</v>
      </c>
    </row>
    <row r="354" spans="1:18" ht="18" customHeight="1" x14ac:dyDescent="0.25">
      <c r="A354" s="14" t="s">
        <v>47</v>
      </c>
      <c r="B354" s="63" t="s">
        <v>48</v>
      </c>
      <c r="C354" s="13" t="s">
        <v>995</v>
      </c>
      <c r="D354" s="14" t="s">
        <v>74</v>
      </c>
      <c r="E354" s="14" t="s">
        <v>49</v>
      </c>
      <c r="F354" s="7" t="s">
        <v>333</v>
      </c>
      <c r="G354" s="7" t="s">
        <v>109</v>
      </c>
      <c r="H354" s="7" t="s">
        <v>334</v>
      </c>
      <c r="I354" s="7" t="s">
        <v>1072</v>
      </c>
      <c r="J354" s="7" t="s">
        <v>229</v>
      </c>
      <c r="K354" s="70">
        <v>136</v>
      </c>
      <c r="L354" s="70">
        <v>3134.2799999999997</v>
      </c>
      <c r="M354" s="70">
        <f t="shared" si="20"/>
        <v>426262.07999999996</v>
      </c>
      <c r="N354" s="70">
        <f t="shared" si="21"/>
        <v>494464.01279999991</v>
      </c>
      <c r="O354" s="7">
        <v>0</v>
      </c>
      <c r="P354" s="46" t="s">
        <v>57</v>
      </c>
      <c r="Q354" s="46" t="s">
        <v>66</v>
      </c>
      <c r="R354" s="63" t="s">
        <v>961</v>
      </c>
    </row>
    <row r="355" spans="1:18" ht="18" customHeight="1" x14ac:dyDescent="0.25">
      <c r="A355" s="14" t="s">
        <v>47</v>
      </c>
      <c r="B355" s="63" t="s">
        <v>48</v>
      </c>
      <c r="C355" s="13" t="s">
        <v>996</v>
      </c>
      <c r="D355" s="14" t="s">
        <v>74</v>
      </c>
      <c r="E355" s="14" t="s">
        <v>49</v>
      </c>
      <c r="F355" s="7" t="s">
        <v>333</v>
      </c>
      <c r="G355" s="7" t="s">
        <v>109</v>
      </c>
      <c r="H355" s="7" t="s">
        <v>334</v>
      </c>
      <c r="I355" s="7" t="s">
        <v>1073</v>
      </c>
      <c r="J355" s="7" t="s">
        <v>229</v>
      </c>
      <c r="K355" s="70">
        <v>198</v>
      </c>
      <c r="L355" s="70">
        <v>2611.9</v>
      </c>
      <c r="M355" s="70">
        <f t="shared" si="20"/>
        <v>517156.2</v>
      </c>
      <c r="N355" s="70">
        <f t="shared" si="21"/>
        <v>599901.19199999992</v>
      </c>
      <c r="O355" s="7">
        <v>0</v>
      </c>
      <c r="P355" s="46" t="s">
        <v>57</v>
      </c>
      <c r="Q355" s="46" t="s">
        <v>66</v>
      </c>
      <c r="R355" s="63" t="s">
        <v>961</v>
      </c>
    </row>
    <row r="356" spans="1:18" ht="18" customHeight="1" x14ac:dyDescent="0.25">
      <c r="A356" s="14" t="s">
        <v>47</v>
      </c>
      <c r="B356" s="63" t="s">
        <v>48</v>
      </c>
      <c r="C356" s="13" t="s">
        <v>997</v>
      </c>
      <c r="D356" s="14" t="s">
        <v>74</v>
      </c>
      <c r="E356" s="14" t="s">
        <v>49</v>
      </c>
      <c r="F356" s="7" t="s">
        <v>333</v>
      </c>
      <c r="G356" s="7" t="s">
        <v>109</v>
      </c>
      <c r="H356" s="7" t="s">
        <v>334</v>
      </c>
      <c r="I356" s="7" t="s">
        <v>1074</v>
      </c>
      <c r="J356" s="7" t="s">
        <v>229</v>
      </c>
      <c r="K356" s="70">
        <v>143</v>
      </c>
      <c r="L356" s="70">
        <v>5746.18</v>
      </c>
      <c r="M356" s="70">
        <f t="shared" si="20"/>
        <v>821703.74</v>
      </c>
      <c r="N356" s="70">
        <f t="shared" si="21"/>
        <v>953176.33839999989</v>
      </c>
      <c r="O356" s="7">
        <v>0</v>
      </c>
      <c r="P356" s="46" t="s">
        <v>57</v>
      </c>
      <c r="Q356" s="46" t="s">
        <v>66</v>
      </c>
      <c r="R356" s="63" t="s">
        <v>961</v>
      </c>
    </row>
    <row r="357" spans="1:18" ht="18" customHeight="1" x14ac:dyDescent="0.25">
      <c r="A357" s="14" t="s">
        <v>47</v>
      </c>
      <c r="B357" s="63" t="s">
        <v>48</v>
      </c>
      <c r="C357" s="13" t="s">
        <v>998</v>
      </c>
      <c r="D357" s="14" t="s">
        <v>74</v>
      </c>
      <c r="E357" s="14" t="s">
        <v>49</v>
      </c>
      <c r="F357" s="7" t="s">
        <v>333</v>
      </c>
      <c r="G357" s="7" t="s">
        <v>109</v>
      </c>
      <c r="H357" s="7" t="s">
        <v>334</v>
      </c>
      <c r="I357" s="7" t="s">
        <v>1075</v>
      </c>
      <c r="J357" s="7" t="s">
        <v>229</v>
      </c>
      <c r="K357" s="70">
        <v>12</v>
      </c>
      <c r="L357" s="70">
        <v>5223.8</v>
      </c>
      <c r="M357" s="70">
        <f t="shared" si="20"/>
        <v>62685.600000000006</v>
      </c>
      <c r="N357" s="70">
        <f t="shared" si="21"/>
        <v>72715.296000000002</v>
      </c>
      <c r="O357" s="7">
        <v>0</v>
      </c>
      <c r="P357" s="46" t="s">
        <v>57</v>
      </c>
      <c r="Q357" s="46" t="s">
        <v>66</v>
      </c>
      <c r="R357" s="63" t="s">
        <v>961</v>
      </c>
    </row>
    <row r="358" spans="1:18" ht="18" customHeight="1" x14ac:dyDescent="0.25">
      <c r="A358" s="14" t="s">
        <v>47</v>
      </c>
      <c r="B358" s="63" t="s">
        <v>48</v>
      </c>
      <c r="C358" s="13" t="s">
        <v>999</v>
      </c>
      <c r="D358" s="14" t="s">
        <v>74</v>
      </c>
      <c r="E358" s="14" t="s">
        <v>49</v>
      </c>
      <c r="F358" s="7" t="s">
        <v>333</v>
      </c>
      <c r="G358" s="7" t="s">
        <v>109</v>
      </c>
      <c r="H358" s="7" t="s">
        <v>334</v>
      </c>
      <c r="I358" s="7" t="s">
        <v>1076</v>
      </c>
      <c r="J358" s="7" t="s">
        <v>229</v>
      </c>
      <c r="K358" s="70">
        <v>12</v>
      </c>
      <c r="L358" s="70">
        <v>5223.8</v>
      </c>
      <c r="M358" s="70">
        <f t="shared" si="20"/>
        <v>62685.600000000006</v>
      </c>
      <c r="N358" s="70">
        <f t="shared" si="21"/>
        <v>72715.296000000002</v>
      </c>
      <c r="O358" s="7">
        <v>0</v>
      </c>
      <c r="P358" s="46" t="s">
        <v>57</v>
      </c>
      <c r="Q358" s="46" t="s">
        <v>66</v>
      </c>
      <c r="R358" s="63" t="s">
        <v>961</v>
      </c>
    </row>
    <row r="359" spans="1:18" ht="18" customHeight="1" x14ac:dyDescent="0.25">
      <c r="A359" s="14" t="s">
        <v>47</v>
      </c>
      <c r="B359" s="63" t="s">
        <v>48</v>
      </c>
      <c r="C359" s="13" t="s">
        <v>1000</v>
      </c>
      <c r="D359" s="14" t="s">
        <v>74</v>
      </c>
      <c r="E359" s="14" t="s">
        <v>49</v>
      </c>
      <c r="F359" s="7" t="s">
        <v>333</v>
      </c>
      <c r="G359" s="7" t="s">
        <v>109</v>
      </c>
      <c r="H359" s="7" t="s">
        <v>334</v>
      </c>
      <c r="I359" s="7" t="s">
        <v>1077</v>
      </c>
      <c r="J359" s="7" t="s">
        <v>229</v>
      </c>
      <c r="K359" s="70">
        <v>8</v>
      </c>
      <c r="L359" s="70">
        <v>16716.16</v>
      </c>
      <c r="M359" s="70">
        <f t="shared" si="20"/>
        <v>133729.28</v>
      </c>
      <c r="N359" s="70">
        <f t="shared" si="21"/>
        <v>155125.96479999999</v>
      </c>
      <c r="O359" s="7">
        <v>0</v>
      </c>
      <c r="P359" s="46" t="s">
        <v>57</v>
      </c>
      <c r="Q359" s="46" t="s">
        <v>66</v>
      </c>
      <c r="R359" s="63" t="s">
        <v>961</v>
      </c>
    </row>
    <row r="360" spans="1:18" ht="18" customHeight="1" x14ac:dyDescent="0.25">
      <c r="A360" s="14" t="s">
        <v>47</v>
      </c>
      <c r="B360" s="63" t="s">
        <v>48</v>
      </c>
      <c r="C360" s="13" t="s">
        <v>1001</v>
      </c>
      <c r="D360" s="14" t="s">
        <v>74</v>
      </c>
      <c r="E360" s="14" t="s">
        <v>49</v>
      </c>
      <c r="F360" s="7" t="s">
        <v>333</v>
      </c>
      <c r="G360" s="7" t="s">
        <v>109</v>
      </c>
      <c r="H360" s="7" t="s">
        <v>334</v>
      </c>
      <c r="I360" s="7" t="s">
        <v>1078</v>
      </c>
      <c r="J360" s="7" t="s">
        <v>229</v>
      </c>
      <c r="K360" s="70">
        <v>6</v>
      </c>
      <c r="L360" s="70">
        <v>16716.16</v>
      </c>
      <c r="M360" s="70">
        <f t="shared" si="20"/>
        <v>100296.95999999999</v>
      </c>
      <c r="N360" s="70">
        <f t="shared" si="21"/>
        <v>116344.47359999998</v>
      </c>
      <c r="O360" s="7">
        <v>0</v>
      </c>
      <c r="P360" s="46" t="s">
        <v>57</v>
      </c>
      <c r="Q360" s="46" t="s">
        <v>66</v>
      </c>
      <c r="R360" s="63" t="s">
        <v>961</v>
      </c>
    </row>
    <row r="361" spans="1:18" ht="18" customHeight="1" x14ac:dyDescent="0.25">
      <c r="A361" s="14" t="s">
        <v>47</v>
      </c>
      <c r="B361" s="63" t="s">
        <v>48</v>
      </c>
      <c r="C361" s="13" t="s">
        <v>1002</v>
      </c>
      <c r="D361" s="14" t="s">
        <v>74</v>
      </c>
      <c r="E361" s="14" t="s">
        <v>49</v>
      </c>
      <c r="F361" s="7" t="s">
        <v>1042</v>
      </c>
      <c r="G361" s="7" t="s">
        <v>1031</v>
      </c>
      <c r="H361" s="7" t="s">
        <v>106</v>
      </c>
      <c r="I361" s="7" t="s">
        <v>1079</v>
      </c>
      <c r="J361" s="7" t="s">
        <v>1099</v>
      </c>
      <c r="K361" s="70">
        <v>2</v>
      </c>
      <c r="L361" s="70">
        <v>1206697.8</v>
      </c>
      <c r="M361" s="70">
        <f t="shared" si="20"/>
        <v>2413395.6</v>
      </c>
      <c r="N361" s="70">
        <f t="shared" si="21"/>
        <v>2799538.8959999997</v>
      </c>
      <c r="O361" s="7">
        <v>0</v>
      </c>
      <c r="P361" s="46" t="s">
        <v>57</v>
      </c>
      <c r="Q361" s="46" t="s">
        <v>66</v>
      </c>
      <c r="R361" s="63" t="s">
        <v>961</v>
      </c>
    </row>
    <row r="362" spans="1:18" ht="18" customHeight="1" x14ac:dyDescent="0.25">
      <c r="A362" s="14" t="s">
        <v>47</v>
      </c>
      <c r="B362" s="63" t="s">
        <v>48</v>
      </c>
      <c r="C362" s="13" t="s">
        <v>1003</v>
      </c>
      <c r="D362" s="14" t="s">
        <v>74</v>
      </c>
      <c r="E362" s="14" t="s">
        <v>49</v>
      </c>
      <c r="F362" s="7" t="s">
        <v>1036</v>
      </c>
      <c r="G362" s="7" t="s">
        <v>1022</v>
      </c>
      <c r="H362" s="7" t="s">
        <v>106</v>
      </c>
      <c r="I362" s="7" t="s">
        <v>1080</v>
      </c>
      <c r="J362" s="7" t="s">
        <v>1099</v>
      </c>
      <c r="K362" s="70">
        <v>4</v>
      </c>
      <c r="L362" s="70">
        <v>65819.88</v>
      </c>
      <c r="M362" s="70">
        <f t="shared" si="20"/>
        <v>263279.52</v>
      </c>
      <c r="N362" s="70">
        <f t="shared" si="21"/>
        <v>305404.24320000003</v>
      </c>
      <c r="O362" s="7">
        <v>0</v>
      </c>
      <c r="P362" s="46" t="s">
        <v>57</v>
      </c>
      <c r="Q362" s="46" t="s">
        <v>66</v>
      </c>
      <c r="R362" s="63" t="s">
        <v>961</v>
      </c>
    </row>
    <row r="363" spans="1:18" ht="18" customHeight="1" x14ac:dyDescent="0.25">
      <c r="A363" s="14" t="s">
        <v>47</v>
      </c>
      <c r="B363" s="63" t="s">
        <v>48</v>
      </c>
      <c r="C363" s="13" t="s">
        <v>1004</v>
      </c>
      <c r="D363" s="14" t="s">
        <v>74</v>
      </c>
      <c r="E363" s="14" t="s">
        <v>49</v>
      </c>
      <c r="F363" s="7" t="s">
        <v>1036</v>
      </c>
      <c r="G363" s="7" t="s">
        <v>1022</v>
      </c>
      <c r="H363" s="7" t="s">
        <v>106</v>
      </c>
      <c r="I363" s="7" t="s">
        <v>1081</v>
      </c>
      <c r="J363" s="7" t="s">
        <v>1099</v>
      </c>
      <c r="K363" s="70">
        <v>18</v>
      </c>
      <c r="L363" s="70">
        <v>41790.400000000001</v>
      </c>
      <c r="M363" s="70">
        <f t="shared" si="20"/>
        <v>752227.20000000007</v>
      </c>
      <c r="N363" s="70">
        <f t="shared" si="21"/>
        <v>872583.55200000003</v>
      </c>
      <c r="O363" s="7">
        <v>0</v>
      </c>
      <c r="P363" s="46" t="s">
        <v>57</v>
      </c>
      <c r="Q363" s="46" t="s">
        <v>66</v>
      </c>
      <c r="R363" s="63" t="s">
        <v>961</v>
      </c>
    </row>
    <row r="364" spans="1:18" ht="18" customHeight="1" x14ac:dyDescent="0.25">
      <c r="A364" s="14" t="s">
        <v>47</v>
      </c>
      <c r="B364" s="63" t="s">
        <v>48</v>
      </c>
      <c r="C364" s="13" t="s">
        <v>1005</v>
      </c>
      <c r="D364" s="14" t="s">
        <v>74</v>
      </c>
      <c r="E364" s="14" t="s">
        <v>49</v>
      </c>
      <c r="F364" s="7" t="s">
        <v>1036</v>
      </c>
      <c r="G364" s="7" t="s">
        <v>1022</v>
      </c>
      <c r="H364" s="7" t="s">
        <v>106</v>
      </c>
      <c r="I364" s="7" t="s">
        <v>1082</v>
      </c>
      <c r="J364" s="7" t="s">
        <v>1099</v>
      </c>
      <c r="K364" s="70">
        <v>4</v>
      </c>
      <c r="L364" s="70">
        <v>78357</v>
      </c>
      <c r="M364" s="70">
        <f t="shared" si="20"/>
        <v>313428</v>
      </c>
      <c r="N364" s="70">
        <f t="shared" si="21"/>
        <v>363576.48</v>
      </c>
      <c r="O364" s="7">
        <v>0</v>
      </c>
      <c r="P364" s="46" t="s">
        <v>57</v>
      </c>
      <c r="Q364" s="46" t="s">
        <v>66</v>
      </c>
      <c r="R364" s="63" t="s">
        <v>961</v>
      </c>
    </row>
    <row r="365" spans="1:18" ht="18" customHeight="1" x14ac:dyDescent="0.25">
      <c r="A365" s="14" t="s">
        <v>47</v>
      </c>
      <c r="B365" s="63" t="s">
        <v>48</v>
      </c>
      <c r="C365" s="13" t="s">
        <v>1006</v>
      </c>
      <c r="D365" s="14" t="s">
        <v>74</v>
      </c>
      <c r="E365" s="14" t="s">
        <v>49</v>
      </c>
      <c r="F365" s="7" t="s">
        <v>1036</v>
      </c>
      <c r="G365" s="7" t="s">
        <v>1022</v>
      </c>
      <c r="H365" s="7" t="s">
        <v>106</v>
      </c>
      <c r="I365" s="7" t="s">
        <v>1083</v>
      </c>
      <c r="J365" s="7" t="s">
        <v>1099</v>
      </c>
      <c r="K365" s="70">
        <v>4</v>
      </c>
      <c r="L365" s="70">
        <v>63207.979999999996</v>
      </c>
      <c r="M365" s="70">
        <f t="shared" si="20"/>
        <v>252831.91999999998</v>
      </c>
      <c r="N365" s="70">
        <f t="shared" si="21"/>
        <v>293285.02719999995</v>
      </c>
      <c r="O365" s="7">
        <v>0</v>
      </c>
      <c r="P365" s="46" t="s">
        <v>57</v>
      </c>
      <c r="Q365" s="46" t="s">
        <v>66</v>
      </c>
      <c r="R365" s="63" t="s">
        <v>961</v>
      </c>
    </row>
    <row r="366" spans="1:18" ht="18" customHeight="1" x14ac:dyDescent="0.25">
      <c r="A366" s="14" t="s">
        <v>47</v>
      </c>
      <c r="B366" s="63" t="s">
        <v>48</v>
      </c>
      <c r="C366" s="13" t="s">
        <v>1007</v>
      </c>
      <c r="D366" s="14" t="s">
        <v>74</v>
      </c>
      <c r="E366" s="14" t="s">
        <v>49</v>
      </c>
      <c r="F366" s="7" t="s">
        <v>1036</v>
      </c>
      <c r="G366" s="7" t="s">
        <v>1022</v>
      </c>
      <c r="H366" s="7" t="s">
        <v>106</v>
      </c>
      <c r="I366" s="7" t="s">
        <v>1084</v>
      </c>
      <c r="J366" s="7" t="s">
        <v>1099</v>
      </c>
      <c r="K366" s="70">
        <v>33</v>
      </c>
      <c r="L366" s="70">
        <v>33954.699999999997</v>
      </c>
      <c r="M366" s="70">
        <f t="shared" si="20"/>
        <v>1120505.0999999999</v>
      </c>
      <c r="N366" s="70">
        <f t="shared" si="21"/>
        <v>1299785.9159999997</v>
      </c>
      <c r="O366" s="7">
        <v>0</v>
      </c>
      <c r="P366" s="46" t="s">
        <v>57</v>
      </c>
      <c r="Q366" s="46" t="s">
        <v>66</v>
      </c>
      <c r="R366" s="63" t="s">
        <v>961</v>
      </c>
    </row>
    <row r="367" spans="1:18" ht="18" customHeight="1" x14ac:dyDescent="0.25">
      <c r="A367" s="14" t="s">
        <v>47</v>
      </c>
      <c r="B367" s="63" t="s">
        <v>48</v>
      </c>
      <c r="C367" s="13" t="s">
        <v>1008</v>
      </c>
      <c r="D367" s="14" t="s">
        <v>74</v>
      </c>
      <c r="E367" s="14" t="s">
        <v>49</v>
      </c>
      <c r="F367" s="7" t="s">
        <v>1036</v>
      </c>
      <c r="G367" s="7" t="s">
        <v>1022</v>
      </c>
      <c r="H367" s="7" t="s">
        <v>106</v>
      </c>
      <c r="I367" s="7" t="s">
        <v>1085</v>
      </c>
      <c r="J367" s="7" t="s">
        <v>1099</v>
      </c>
      <c r="K367" s="70">
        <v>8</v>
      </c>
      <c r="L367" s="70">
        <v>37611.360000000001</v>
      </c>
      <c r="M367" s="70">
        <f t="shared" si="20"/>
        <v>300890.88</v>
      </c>
      <c r="N367" s="70">
        <f t="shared" si="21"/>
        <v>349033.42079999996</v>
      </c>
      <c r="O367" s="7">
        <v>0</v>
      </c>
      <c r="P367" s="46" t="s">
        <v>57</v>
      </c>
      <c r="Q367" s="46" t="s">
        <v>66</v>
      </c>
      <c r="R367" s="63" t="s">
        <v>961</v>
      </c>
    </row>
    <row r="368" spans="1:18" ht="18" customHeight="1" x14ac:dyDescent="0.25">
      <c r="A368" s="14" t="s">
        <v>47</v>
      </c>
      <c r="B368" s="63" t="s">
        <v>48</v>
      </c>
      <c r="C368" s="13" t="s">
        <v>1009</v>
      </c>
      <c r="D368" s="14" t="s">
        <v>74</v>
      </c>
      <c r="E368" s="14" t="s">
        <v>49</v>
      </c>
      <c r="F368" s="7" t="s">
        <v>1036</v>
      </c>
      <c r="G368" s="7" t="s">
        <v>1022</v>
      </c>
      <c r="H368" s="7" t="s">
        <v>106</v>
      </c>
      <c r="I368" s="7" t="s">
        <v>1086</v>
      </c>
      <c r="J368" s="7" t="s">
        <v>1099</v>
      </c>
      <c r="K368" s="70">
        <v>4</v>
      </c>
      <c r="L368" s="70">
        <v>85147.94</v>
      </c>
      <c r="M368" s="70">
        <f t="shared" si="20"/>
        <v>340591.76</v>
      </c>
      <c r="N368" s="70">
        <f t="shared" si="21"/>
        <v>395086.44159999996</v>
      </c>
      <c r="O368" s="7">
        <v>0</v>
      </c>
      <c r="P368" s="46" t="s">
        <v>57</v>
      </c>
      <c r="Q368" s="46" t="s">
        <v>66</v>
      </c>
      <c r="R368" s="63" t="s">
        <v>961</v>
      </c>
    </row>
    <row r="369" spans="1:18" ht="18" customHeight="1" x14ac:dyDescent="0.25">
      <c r="A369" s="14" t="s">
        <v>47</v>
      </c>
      <c r="B369" s="63" t="s">
        <v>48</v>
      </c>
      <c r="C369" s="13" t="s">
        <v>1010</v>
      </c>
      <c r="D369" s="14" t="s">
        <v>74</v>
      </c>
      <c r="E369" s="14" t="s">
        <v>49</v>
      </c>
      <c r="F369" s="7" t="s">
        <v>1036</v>
      </c>
      <c r="G369" s="7" t="s">
        <v>1022</v>
      </c>
      <c r="H369" s="7" t="s">
        <v>106</v>
      </c>
      <c r="I369" s="7" t="s">
        <v>1087</v>
      </c>
      <c r="J369" s="7" t="s">
        <v>1099</v>
      </c>
      <c r="K369" s="70">
        <v>1</v>
      </c>
      <c r="L369" s="70">
        <v>34999.46</v>
      </c>
      <c r="M369" s="70">
        <f t="shared" si="20"/>
        <v>34999.46</v>
      </c>
      <c r="N369" s="70">
        <f t="shared" si="21"/>
        <v>40599.373599999999</v>
      </c>
      <c r="O369" s="7">
        <v>0</v>
      </c>
      <c r="P369" s="46" t="s">
        <v>57</v>
      </c>
      <c r="Q369" s="46" t="s">
        <v>66</v>
      </c>
      <c r="R369" s="63" t="s">
        <v>961</v>
      </c>
    </row>
    <row r="370" spans="1:18" ht="18" customHeight="1" x14ac:dyDescent="0.25">
      <c r="A370" s="14" t="s">
        <v>47</v>
      </c>
      <c r="B370" s="63" t="s">
        <v>48</v>
      </c>
      <c r="C370" s="13" t="s">
        <v>1011</v>
      </c>
      <c r="D370" s="14" t="s">
        <v>74</v>
      </c>
      <c r="E370" s="14" t="s">
        <v>49</v>
      </c>
      <c r="F370" s="7" t="s">
        <v>1036</v>
      </c>
      <c r="G370" s="7" t="s">
        <v>1022</v>
      </c>
      <c r="H370" s="7" t="s">
        <v>106</v>
      </c>
      <c r="I370" s="7" t="s">
        <v>1088</v>
      </c>
      <c r="J370" s="7" t="s">
        <v>1099</v>
      </c>
      <c r="K370" s="70">
        <v>1</v>
      </c>
      <c r="L370" s="70">
        <v>58506.559999999998</v>
      </c>
      <c r="M370" s="70">
        <f t="shared" si="20"/>
        <v>58506.559999999998</v>
      </c>
      <c r="N370" s="70">
        <f t="shared" si="21"/>
        <v>67867.609599999996</v>
      </c>
      <c r="O370" s="7">
        <v>0</v>
      </c>
      <c r="P370" s="46" t="s">
        <v>57</v>
      </c>
      <c r="Q370" s="46" t="s">
        <v>66</v>
      </c>
      <c r="R370" s="63" t="s">
        <v>961</v>
      </c>
    </row>
    <row r="371" spans="1:18" ht="18" customHeight="1" x14ac:dyDescent="0.25">
      <c r="A371" s="14" t="s">
        <v>47</v>
      </c>
      <c r="B371" s="63" t="s">
        <v>48</v>
      </c>
      <c r="C371" s="13" t="s">
        <v>1012</v>
      </c>
      <c r="D371" s="14" t="s">
        <v>74</v>
      </c>
      <c r="E371" s="14" t="s">
        <v>49</v>
      </c>
      <c r="F371" s="7" t="s">
        <v>1040</v>
      </c>
      <c r="G371" s="7" t="s">
        <v>1027</v>
      </c>
      <c r="H371" s="7" t="s">
        <v>1028</v>
      </c>
      <c r="I371" s="7" t="s">
        <v>1089</v>
      </c>
      <c r="J371" s="7" t="s">
        <v>229</v>
      </c>
      <c r="K371" s="70">
        <v>3</v>
      </c>
      <c r="L371" s="70">
        <v>1035357.16</v>
      </c>
      <c r="M371" s="70">
        <f t="shared" si="20"/>
        <v>3106071.48</v>
      </c>
      <c r="N371" s="70">
        <f t="shared" si="21"/>
        <v>3603042.9167999998</v>
      </c>
      <c r="O371" s="7">
        <v>0</v>
      </c>
      <c r="P371" s="46" t="s">
        <v>57</v>
      </c>
      <c r="Q371" s="46" t="s">
        <v>66</v>
      </c>
      <c r="R371" s="63" t="s">
        <v>961</v>
      </c>
    </row>
    <row r="372" spans="1:18" ht="18" customHeight="1" x14ac:dyDescent="0.25">
      <c r="A372" s="14" t="s">
        <v>47</v>
      </c>
      <c r="B372" s="63" t="s">
        <v>48</v>
      </c>
      <c r="C372" s="13" t="s">
        <v>1013</v>
      </c>
      <c r="D372" s="14" t="s">
        <v>74</v>
      </c>
      <c r="E372" s="14" t="s">
        <v>49</v>
      </c>
      <c r="F372" s="7" t="s">
        <v>1043</v>
      </c>
      <c r="G372" s="7" t="s">
        <v>1032</v>
      </c>
      <c r="H372" s="7" t="s">
        <v>1033</v>
      </c>
      <c r="I372" s="7" t="s">
        <v>1090</v>
      </c>
      <c r="J372" s="7" t="s">
        <v>229</v>
      </c>
      <c r="K372" s="70">
        <v>4</v>
      </c>
      <c r="L372" s="70">
        <v>2418619.4</v>
      </c>
      <c r="M372" s="70">
        <f t="shared" si="20"/>
        <v>9674477.5999999996</v>
      </c>
      <c r="N372" s="70">
        <f t="shared" si="21"/>
        <v>11222394.015999999</v>
      </c>
      <c r="O372" s="7">
        <v>0</v>
      </c>
      <c r="P372" s="46" t="s">
        <v>57</v>
      </c>
      <c r="Q372" s="46" t="s">
        <v>66</v>
      </c>
      <c r="R372" s="63" t="s">
        <v>961</v>
      </c>
    </row>
    <row r="373" spans="1:18" ht="18" customHeight="1" x14ac:dyDescent="0.25">
      <c r="A373" s="14" t="s">
        <v>47</v>
      </c>
      <c r="B373" s="63" t="s">
        <v>48</v>
      </c>
      <c r="C373" s="13" t="s">
        <v>1014</v>
      </c>
      <c r="D373" s="14" t="s">
        <v>74</v>
      </c>
      <c r="E373" s="14" t="s">
        <v>49</v>
      </c>
      <c r="F373" s="7" t="s">
        <v>1040</v>
      </c>
      <c r="G373" s="7" t="s">
        <v>1027</v>
      </c>
      <c r="H373" s="7" t="s">
        <v>1028</v>
      </c>
      <c r="I373" s="7" t="s">
        <v>1091</v>
      </c>
      <c r="J373" s="7" t="s">
        <v>229</v>
      </c>
      <c r="K373" s="70">
        <v>8</v>
      </c>
      <c r="L373" s="70">
        <v>73133.2</v>
      </c>
      <c r="M373" s="70">
        <f t="shared" si="20"/>
        <v>585065.6</v>
      </c>
      <c r="N373" s="70">
        <f t="shared" si="21"/>
        <v>678676.0959999999</v>
      </c>
      <c r="O373" s="7">
        <v>0</v>
      </c>
      <c r="P373" s="46" t="s">
        <v>57</v>
      </c>
      <c r="Q373" s="46" t="s">
        <v>66</v>
      </c>
      <c r="R373" s="63" t="s">
        <v>961</v>
      </c>
    </row>
    <row r="374" spans="1:18" ht="18" customHeight="1" x14ac:dyDescent="0.25">
      <c r="A374" s="14" t="s">
        <v>47</v>
      </c>
      <c r="B374" s="63" t="s">
        <v>48</v>
      </c>
      <c r="C374" s="13" t="s">
        <v>1015</v>
      </c>
      <c r="D374" s="14" t="s">
        <v>74</v>
      </c>
      <c r="E374" s="14" t="s">
        <v>49</v>
      </c>
      <c r="F374" s="7" t="s">
        <v>1040</v>
      </c>
      <c r="G374" s="7" t="s">
        <v>1027</v>
      </c>
      <c r="H374" s="7" t="s">
        <v>1028</v>
      </c>
      <c r="I374" s="7" t="s">
        <v>1092</v>
      </c>
      <c r="J374" s="7" t="s">
        <v>229</v>
      </c>
      <c r="K374" s="70">
        <v>1</v>
      </c>
      <c r="L374" s="70">
        <v>4421946.7</v>
      </c>
      <c r="M374" s="70">
        <f t="shared" si="20"/>
        <v>4421946.7</v>
      </c>
      <c r="N374" s="70">
        <f t="shared" si="21"/>
        <v>5129458.1720000003</v>
      </c>
      <c r="O374" s="7">
        <v>0</v>
      </c>
      <c r="P374" s="46" t="s">
        <v>57</v>
      </c>
      <c r="Q374" s="46" t="s">
        <v>66</v>
      </c>
      <c r="R374" s="63" t="s">
        <v>961</v>
      </c>
    </row>
    <row r="375" spans="1:18" ht="18" customHeight="1" x14ac:dyDescent="0.25">
      <c r="A375" s="14" t="s">
        <v>47</v>
      </c>
      <c r="B375" s="63" t="s">
        <v>48</v>
      </c>
      <c r="C375" s="13" t="s">
        <v>1016</v>
      </c>
      <c r="D375" s="14" t="s">
        <v>74</v>
      </c>
      <c r="E375" s="14" t="s">
        <v>49</v>
      </c>
      <c r="F375" s="7" t="s">
        <v>1040</v>
      </c>
      <c r="G375" s="7" t="s">
        <v>1027</v>
      </c>
      <c r="H375" s="7" t="s">
        <v>1028</v>
      </c>
      <c r="I375" s="7" t="s">
        <v>1093</v>
      </c>
      <c r="J375" s="7" t="s">
        <v>229</v>
      </c>
      <c r="K375" s="70">
        <v>1</v>
      </c>
      <c r="L375" s="70">
        <v>3239278.38</v>
      </c>
      <c r="M375" s="70">
        <f t="shared" si="20"/>
        <v>3239278.38</v>
      </c>
      <c r="N375" s="70">
        <f t="shared" si="21"/>
        <v>3757562.9207999995</v>
      </c>
      <c r="O375" s="7">
        <v>0</v>
      </c>
      <c r="P375" s="46" t="s">
        <v>57</v>
      </c>
      <c r="Q375" s="46" t="s">
        <v>66</v>
      </c>
      <c r="R375" s="63" t="s">
        <v>961</v>
      </c>
    </row>
    <row r="376" spans="1:18" ht="18" customHeight="1" x14ac:dyDescent="0.25">
      <c r="A376" s="14" t="s">
        <v>47</v>
      </c>
      <c r="B376" s="63" t="s">
        <v>48</v>
      </c>
      <c r="C376" s="13" t="s">
        <v>1017</v>
      </c>
      <c r="D376" s="14" t="s">
        <v>74</v>
      </c>
      <c r="E376" s="14" t="s">
        <v>49</v>
      </c>
      <c r="F376" s="7" t="s">
        <v>1044</v>
      </c>
      <c r="G376" s="7" t="s">
        <v>336</v>
      </c>
      <c r="H376" s="7" t="s">
        <v>1034</v>
      </c>
      <c r="I376" s="7" t="s">
        <v>1094</v>
      </c>
      <c r="J376" s="7" t="s">
        <v>229</v>
      </c>
      <c r="K376" s="70">
        <v>57</v>
      </c>
      <c r="L376" s="70">
        <v>96640.3</v>
      </c>
      <c r="M376" s="70">
        <f t="shared" si="20"/>
        <v>5508497.1000000006</v>
      </c>
      <c r="N376" s="70">
        <f t="shared" si="21"/>
        <v>6389856.6359999999</v>
      </c>
      <c r="O376" s="7">
        <v>0</v>
      </c>
      <c r="P376" s="46" t="s">
        <v>57</v>
      </c>
      <c r="Q376" s="46" t="s">
        <v>66</v>
      </c>
      <c r="R376" s="63" t="s">
        <v>961</v>
      </c>
    </row>
    <row r="377" spans="1:18" ht="18" customHeight="1" x14ac:dyDescent="0.25">
      <c r="A377" s="14" t="s">
        <v>47</v>
      </c>
      <c r="B377" s="63" t="s">
        <v>48</v>
      </c>
      <c r="C377" s="13" t="s">
        <v>1018</v>
      </c>
      <c r="D377" s="14" t="s">
        <v>74</v>
      </c>
      <c r="E377" s="14" t="s">
        <v>49</v>
      </c>
      <c r="F377" s="7" t="s">
        <v>1045</v>
      </c>
      <c r="G377" s="7" t="s">
        <v>253</v>
      </c>
      <c r="H377" s="7" t="s">
        <v>1035</v>
      </c>
      <c r="I377" s="7" t="s">
        <v>1095</v>
      </c>
      <c r="J377" s="7" t="s">
        <v>1099</v>
      </c>
      <c r="K377" s="70">
        <v>1</v>
      </c>
      <c r="L377" s="70">
        <v>1678406.94</v>
      </c>
      <c r="M377" s="70">
        <f t="shared" si="20"/>
        <v>1678406.94</v>
      </c>
      <c r="N377" s="70">
        <f t="shared" si="21"/>
        <v>1946952.0503999998</v>
      </c>
      <c r="O377" s="7">
        <v>0</v>
      </c>
      <c r="P377" s="46" t="s">
        <v>57</v>
      </c>
      <c r="Q377" s="46" t="s">
        <v>66</v>
      </c>
      <c r="R377" s="63" t="s">
        <v>961</v>
      </c>
    </row>
    <row r="378" spans="1:18" ht="18" customHeight="1" x14ac:dyDescent="0.25">
      <c r="A378" s="14" t="s">
        <v>47</v>
      </c>
      <c r="B378" s="63" t="s">
        <v>48</v>
      </c>
      <c r="C378" s="13" t="s">
        <v>1019</v>
      </c>
      <c r="D378" s="14" t="s">
        <v>74</v>
      </c>
      <c r="E378" s="14" t="s">
        <v>49</v>
      </c>
      <c r="F378" s="7" t="s">
        <v>1045</v>
      </c>
      <c r="G378" s="7" t="s">
        <v>253</v>
      </c>
      <c r="H378" s="7" t="s">
        <v>1035</v>
      </c>
      <c r="I378" s="7" t="s">
        <v>1096</v>
      </c>
      <c r="J378" s="7" t="s">
        <v>1099</v>
      </c>
      <c r="K378" s="70">
        <v>4</v>
      </c>
      <c r="L378" s="70">
        <v>257010.96</v>
      </c>
      <c r="M378" s="70">
        <f t="shared" si="20"/>
        <v>1028043.84</v>
      </c>
      <c r="N378" s="70">
        <f t="shared" si="21"/>
        <v>1192530.8543999998</v>
      </c>
      <c r="O378" s="7">
        <v>0</v>
      </c>
      <c r="P378" s="46" t="s">
        <v>57</v>
      </c>
      <c r="Q378" s="46" t="s">
        <v>66</v>
      </c>
      <c r="R378" s="63" t="s">
        <v>961</v>
      </c>
    </row>
    <row r="379" spans="1:18" ht="18" customHeight="1" x14ac:dyDescent="0.25">
      <c r="A379" s="14" t="s">
        <v>47</v>
      </c>
      <c r="B379" s="63" t="s">
        <v>48</v>
      </c>
      <c r="C379" s="13" t="s">
        <v>1507</v>
      </c>
      <c r="D379" s="14" t="s">
        <v>74</v>
      </c>
      <c r="E379" s="14" t="s">
        <v>49</v>
      </c>
      <c r="F379" s="7" t="s">
        <v>1045</v>
      </c>
      <c r="G379" s="7" t="s">
        <v>253</v>
      </c>
      <c r="H379" s="7" t="s">
        <v>1035</v>
      </c>
      <c r="I379" s="7" t="s">
        <v>1097</v>
      </c>
      <c r="J379" s="7" t="s">
        <v>1099</v>
      </c>
      <c r="K379" s="70">
        <v>4</v>
      </c>
      <c r="L379" s="70">
        <v>4168070.02</v>
      </c>
      <c r="M379" s="70">
        <f t="shared" si="20"/>
        <v>16672280.08</v>
      </c>
      <c r="N379" s="70">
        <f t="shared" si="21"/>
        <v>19339844.8928</v>
      </c>
      <c r="O379" s="7">
        <v>0</v>
      </c>
      <c r="P379" s="46" t="s">
        <v>57</v>
      </c>
      <c r="Q379" s="46" t="s">
        <v>66</v>
      </c>
      <c r="R379" s="63" t="s">
        <v>961</v>
      </c>
    </row>
    <row r="380" spans="1:18" ht="18" customHeight="1" x14ac:dyDescent="0.25">
      <c r="A380" s="14" t="s">
        <v>47</v>
      </c>
      <c r="B380" s="63" t="s">
        <v>48</v>
      </c>
      <c r="C380" s="13" t="s">
        <v>1021</v>
      </c>
      <c r="D380" s="14" t="s">
        <v>74</v>
      </c>
      <c r="E380" s="14" t="s">
        <v>49</v>
      </c>
      <c r="F380" s="7" t="s">
        <v>1045</v>
      </c>
      <c r="G380" s="7" t="s">
        <v>253</v>
      </c>
      <c r="H380" s="7" t="s">
        <v>1035</v>
      </c>
      <c r="I380" s="7" t="s">
        <v>1098</v>
      </c>
      <c r="J380" s="7" t="s">
        <v>1099</v>
      </c>
      <c r="K380" s="70">
        <v>1</v>
      </c>
      <c r="L380" s="70">
        <v>1594826.14</v>
      </c>
      <c r="M380" s="70">
        <f t="shared" si="20"/>
        <v>1594826.14</v>
      </c>
      <c r="N380" s="70">
        <f t="shared" si="21"/>
        <v>1849998.3223999997</v>
      </c>
      <c r="O380" s="7">
        <v>0</v>
      </c>
      <c r="P380" s="46" t="s">
        <v>57</v>
      </c>
      <c r="Q380" s="46" t="s">
        <v>66</v>
      </c>
      <c r="R380" s="63" t="s">
        <v>961</v>
      </c>
    </row>
    <row r="381" spans="1:18" ht="27" customHeight="1" x14ac:dyDescent="0.25">
      <c r="A381" s="14" t="s">
        <v>47</v>
      </c>
      <c r="B381" s="63" t="s">
        <v>48</v>
      </c>
      <c r="C381" s="13" t="s">
        <v>1101</v>
      </c>
      <c r="D381" s="14" t="s">
        <v>74</v>
      </c>
      <c r="E381" s="14" t="s">
        <v>49</v>
      </c>
      <c r="F381" s="7" t="s">
        <v>98</v>
      </c>
      <c r="G381" s="7" t="s">
        <v>129</v>
      </c>
      <c r="H381" s="7" t="s">
        <v>130</v>
      </c>
      <c r="I381" s="7" t="s">
        <v>1109</v>
      </c>
      <c r="J381" s="7" t="s">
        <v>229</v>
      </c>
      <c r="K381" s="70">
        <v>1</v>
      </c>
      <c r="L381" s="70">
        <v>185486.25</v>
      </c>
      <c r="M381" s="70">
        <f t="shared" ref="M381:M384" si="22">K381*L381</f>
        <v>185486.25</v>
      </c>
      <c r="N381" s="70">
        <f t="shared" ref="N381:N384" si="23">M381*1.16</f>
        <v>215164.05</v>
      </c>
      <c r="O381" s="7">
        <v>0</v>
      </c>
      <c r="P381" s="46" t="s">
        <v>57</v>
      </c>
      <c r="Q381" s="46" t="s">
        <v>1113</v>
      </c>
      <c r="R381" s="63" t="s">
        <v>961</v>
      </c>
    </row>
    <row r="382" spans="1:18" ht="32.25" customHeight="1" x14ac:dyDescent="0.25">
      <c r="A382" s="14" t="s">
        <v>47</v>
      </c>
      <c r="B382" s="63" t="s">
        <v>48</v>
      </c>
      <c r="C382" s="13" t="s">
        <v>1102</v>
      </c>
      <c r="D382" s="14" t="s">
        <v>74</v>
      </c>
      <c r="E382" s="14" t="s">
        <v>49</v>
      </c>
      <c r="F382" s="7" t="s">
        <v>1105</v>
      </c>
      <c r="G382" s="7" t="s">
        <v>323</v>
      </c>
      <c r="H382" s="7" t="s">
        <v>1107</v>
      </c>
      <c r="I382" s="7" t="s">
        <v>1110</v>
      </c>
      <c r="J382" s="7" t="s">
        <v>229</v>
      </c>
      <c r="K382" s="70">
        <v>14</v>
      </c>
      <c r="L382" s="70">
        <v>47484.479999999996</v>
      </c>
      <c r="M382" s="70">
        <f t="shared" si="22"/>
        <v>664782.72</v>
      </c>
      <c r="N382" s="70">
        <f t="shared" si="23"/>
        <v>771147.95519999997</v>
      </c>
      <c r="O382" s="7">
        <v>0</v>
      </c>
      <c r="P382" s="46" t="s">
        <v>57</v>
      </c>
      <c r="Q382" s="46" t="s">
        <v>1113</v>
      </c>
      <c r="R382" s="63" t="s">
        <v>961</v>
      </c>
    </row>
    <row r="383" spans="1:18" ht="37.5" customHeight="1" x14ac:dyDescent="0.25">
      <c r="A383" s="14" t="s">
        <v>47</v>
      </c>
      <c r="B383" s="63" t="s">
        <v>48</v>
      </c>
      <c r="C383" s="13" t="s">
        <v>1103</v>
      </c>
      <c r="D383" s="14" t="s">
        <v>74</v>
      </c>
      <c r="E383" s="14" t="s">
        <v>49</v>
      </c>
      <c r="F383" s="7" t="s">
        <v>1105</v>
      </c>
      <c r="G383" s="7" t="s">
        <v>323</v>
      </c>
      <c r="H383" s="7" t="s">
        <v>1107</v>
      </c>
      <c r="I383" s="7" t="s">
        <v>1111</v>
      </c>
      <c r="J383" s="7" t="s">
        <v>229</v>
      </c>
      <c r="K383" s="70">
        <v>10</v>
      </c>
      <c r="L383" s="70">
        <v>31656.32</v>
      </c>
      <c r="M383" s="70">
        <f t="shared" si="22"/>
        <v>316563.20000000001</v>
      </c>
      <c r="N383" s="70">
        <f t="shared" si="23"/>
        <v>367213.31199999998</v>
      </c>
      <c r="O383" s="7">
        <v>0</v>
      </c>
      <c r="P383" s="46" t="s">
        <v>57</v>
      </c>
      <c r="Q383" s="46" t="s">
        <v>1113</v>
      </c>
      <c r="R383" s="63" t="s">
        <v>961</v>
      </c>
    </row>
    <row r="384" spans="1:18" ht="36.75" customHeight="1" x14ac:dyDescent="0.25">
      <c r="A384" s="14" t="s">
        <v>47</v>
      </c>
      <c r="B384" s="63" t="s">
        <v>48</v>
      </c>
      <c r="C384" s="13" t="s">
        <v>1104</v>
      </c>
      <c r="D384" s="14" t="s">
        <v>74</v>
      </c>
      <c r="E384" s="14" t="s">
        <v>49</v>
      </c>
      <c r="F384" s="7" t="s">
        <v>1106</v>
      </c>
      <c r="G384" s="7" t="s">
        <v>129</v>
      </c>
      <c r="H384" s="7" t="s">
        <v>1108</v>
      </c>
      <c r="I384" s="7" t="s">
        <v>1112</v>
      </c>
      <c r="J384" s="7" t="s">
        <v>229</v>
      </c>
      <c r="K384" s="70">
        <v>1</v>
      </c>
      <c r="L384" s="70">
        <v>342778.59</v>
      </c>
      <c r="M384" s="70">
        <f t="shared" si="22"/>
        <v>342778.59</v>
      </c>
      <c r="N384" s="70">
        <f t="shared" si="23"/>
        <v>397623.16440000001</v>
      </c>
      <c r="O384" s="7">
        <v>0</v>
      </c>
      <c r="P384" s="46" t="s">
        <v>57</v>
      </c>
      <c r="Q384" s="46" t="s">
        <v>1113</v>
      </c>
      <c r="R384" s="63" t="s">
        <v>961</v>
      </c>
    </row>
    <row r="385" spans="1:18" ht="33.75" customHeight="1" x14ac:dyDescent="0.25">
      <c r="A385" s="14" t="s">
        <v>47</v>
      </c>
      <c r="B385" s="63" t="s">
        <v>48</v>
      </c>
      <c r="C385" s="13" t="s">
        <v>1115</v>
      </c>
      <c r="D385" s="14" t="s">
        <v>74</v>
      </c>
      <c r="E385" s="14" t="s">
        <v>49</v>
      </c>
      <c r="F385" s="7" t="s">
        <v>313</v>
      </c>
      <c r="G385" s="7" t="s">
        <v>314</v>
      </c>
      <c r="H385" s="7" t="s">
        <v>315</v>
      </c>
      <c r="I385" s="7" t="s">
        <v>1120</v>
      </c>
      <c r="J385" s="7" t="s">
        <v>229</v>
      </c>
      <c r="K385" s="70">
        <v>2</v>
      </c>
      <c r="L385" s="70">
        <v>7539801.1326963911</v>
      </c>
      <c r="M385" s="70">
        <f t="shared" ref="M385:M386" si="24">K385*L385</f>
        <v>15079602.265392782</v>
      </c>
      <c r="N385" s="70">
        <f t="shared" ref="N385:N386" si="25">M385*1.16</f>
        <v>17492338.627855625</v>
      </c>
      <c r="O385" s="7">
        <v>0</v>
      </c>
      <c r="P385" s="46" t="s">
        <v>57</v>
      </c>
      <c r="Q385" s="46" t="s">
        <v>1123</v>
      </c>
      <c r="R385" s="63" t="s">
        <v>961</v>
      </c>
    </row>
    <row r="386" spans="1:18" ht="30.75" customHeight="1" x14ac:dyDescent="0.25">
      <c r="A386" s="14" t="s">
        <v>47</v>
      </c>
      <c r="B386" s="63" t="s">
        <v>48</v>
      </c>
      <c r="C386" s="13" t="s">
        <v>1116</v>
      </c>
      <c r="D386" s="14" t="s">
        <v>74</v>
      </c>
      <c r="E386" s="14" t="s">
        <v>49</v>
      </c>
      <c r="F386" s="7" t="s">
        <v>1117</v>
      </c>
      <c r="G386" s="7" t="s">
        <v>1118</v>
      </c>
      <c r="H386" s="7" t="s">
        <v>1119</v>
      </c>
      <c r="I386" s="7" t="s">
        <v>1121</v>
      </c>
      <c r="J386" s="7" t="s">
        <v>229</v>
      </c>
      <c r="K386" s="70">
        <v>2</v>
      </c>
      <c r="L386" s="70">
        <v>2072275.6326963909</v>
      </c>
      <c r="M386" s="70">
        <f t="shared" si="24"/>
        <v>4144551.2653927817</v>
      </c>
      <c r="N386" s="70">
        <f t="shared" si="25"/>
        <v>4807679.4678556267</v>
      </c>
      <c r="O386" s="7">
        <v>0</v>
      </c>
      <c r="P386" s="46" t="s">
        <v>57</v>
      </c>
      <c r="Q386" s="46" t="s">
        <v>1123</v>
      </c>
      <c r="R386" s="63" t="s">
        <v>961</v>
      </c>
    </row>
    <row r="387" spans="1:18" ht="30.75" customHeight="1" x14ac:dyDescent="0.25">
      <c r="A387" s="14" t="s">
        <v>47</v>
      </c>
      <c r="B387" s="63" t="s">
        <v>48</v>
      </c>
      <c r="C387" s="13" t="s">
        <v>1222</v>
      </c>
      <c r="D387" s="14" t="s">
        <v>74</v>
      </c>
      <c r="E387" s="14" t="s">
        <v>49</v>
      </c>
      <c r="F387" s="7" t="s">
        <v>1135</v>
      </c>
      <c r="G387" s="7" t="s">
        <v>1136</v>
      </c>
      <c r="H387" s="7" t="s">
        <v>1137</v>
      </c>
      <c r="I387" s="7" t="s">
        <v>1138</v>
      </c>
      <c r="J387" s="7" t="s">
        <v>1099</v>
      </c>
      <c r="K387" s="70">
        <v>1</v>
      </c>
      <c r="L387" s="70">
        <v>172446967.80000001</v>
      </c>
      <c r="M387" s="70">
        <f t="shared" ref="M387" si="26">K387*L387</f>
        <v>172446967.80000001</v>
      </c>
      <c r="N387" s="70">
        <f t="shared" ref="N387" si="27">M387*1.16</f>
        <v>200038482.648</v>
      </c>
      <c r="O387" s="7">
        <v>0</v>
      </c>
      <c r="P387" s="46" t="s">
        <v>57</v>
      </c>
      <c r="Q387" s="46" t="s">
        <v>1139</v>
      </c>
      <c r="R387" s="63" t="s">
        <v>961</v>
      </c>
    </row>
    <row r="388" spans="1:18" ht="30.75" customHeight="1" x14ac:dyDescent="0.25">
      <c r="A388" s="14" t="s">
        <v>47</v>
      </c>
      <c r="B388" s="63" t="s">
        <v>48</v>
      </c>
      <c r="C388" s="13" t="s">
        <v>1223</v>
      </c>
      <c r="D388" s="14" t="s">
        <v>74</v>
      </c>
      <c r="E388" s="14" t="s">
        <v>49</v>
      </c>
      <c r="F388" s="7" t="s">
        <v>354</v>
      </c>
      <c r="G388" s="7" t="s">
        <v>355</v>
      </c>
      <c r="H388" s="7" t="s">
        <v>132</v>
      </c>
      <c r="I388" s="7" t="s">
        <v>1141</v>
      </c>
      <c r="J388" s="7" t="s">
        <v>229</v>
      </c>
      <c r="K388" s="70">
        <v>2</v>
      </c>
      <c r="L388" s="70">
        <v>29761.304845668768</v>
      </c>
      <c r="M388" s="70">
        <f t="shared" ref="M388:M449" si="28">K388*L388</f>
        <v>59522.609691337537</v>
      </c>
      <c r="N388" s="70">
        <f t="shared" ref="N388:N449" si="29">M388*1.16</f>
        <v>69046.227241951536</v>
      </c>
      <c r="O388" s="7">
        <v>0</v>
      </c>
      <c r="P388" s="46" t="s">
        <v>57</v>
      </c>
      <c r="Q388" s="46" t="s">
        <v>1284</v>
      </c>
      <c r="R388" s="63" t="s">
        <v>961</v>
      </c>
    </row>
    <row r="389" spans="1:18" ht="30.75" customHeight="1" x14ac:dyDescent="0.25">
      <c r="A389" s="14" t="s">
        <v>47</v>
      </c>
      <c r="B389" s="63" t="s">
        <v>48</v>
      </c>
      <c r="C389" s="13" t="s">
        <v>1224</v>
      </c>
      <c r="D389" s="14" t="s">
        <v>74</v>
      </c>
      <c r="E389" s="14" t="s">
        <v>49</v>
      </c>
      <c r="F389" s="7" t="s">
        <v>1203</v>
      </c>
      <c r="G389" s="7" t="s">
        <v>109</v>
      </c>
      <c r="H389" s="7" t="s">
        <v>1204</v>
      </c>
      <c r="I389" s="7" t="s">
        <v>1142</v>
      </c>
      <c r="J389" s="7" t="s">
        <v>229</v>
      </c>
      <c r="K389" s="70">
        <v>2</v>
      </c>
      <c r="L389" s="70">
        <v>59522.609691337537</v>
      </c>
      <c r="M389" s="70">
        <f t="shared" si="28"/>
        <v>119045.21938267507</v>
      </c>
      <c r="N389" s="70">
        <f t="shared" si="29"/>
        <v>138092.45448390307</v>
      </c>
      <c r="O389" s="7">
        <v>0</v>
      </c>
      <c r="P389" s="46" t="s">
        <v>57</v>
      </c>
      <c r="Q389" s="46" t="s">
        <v>1284</v>
      </c>
      <c r="R389" s="63" t="s">
        <v>961</v>
      </c>
    </row>
    <row r="390" spans="1:18" ht="30.75" customHeight="1" x14ac:dyDescent="0.25">
      <c r="A390" s="14" t="s">
        <v>47</v>
      </c>
      <c r="B390" s="63" t="s">
        <v>48</v>
      </c>
      <c r="C390" s="13" t="s">
        <v>1225</v>
      </c>
      <c r="D390" s="14" t="s">
        <v>74</v>
      </c>
      <c r="E390" s="14" t="s">
        <v>49</v>
      </c>
      <c r="F390" s="7" t="s">
        <v>1203</v>
      </c>
      <c r="G390" s="7" t="s">
        <v>109</v>
      </c>
      <c r="H390" s="7" t="s">
        <v>1204</v>
      </c>
      <c r="I390" s="7" t="s">
        <v>1143</v>
      </c>
      <c r="J390" s="7" t="s">
        <v>229</v>
      </c>
      <c r="K390" s="70">
        <v>1</v>
      </c>
      <c r="L390" s="70">
        <v>47618.087753070031</v>
      </c>
      <c r="M390" s="70">
        <f t="shared" si="28"/>
        <v>47618.087753070031</v>
      </c>
      <c r="N390" s="70">
        <f t="shared" si="29"/>
        <v>55236.98179356123</v>
      </c>
      <c r="O390" s="7">
        <v>0</v>
      </c>
      <c r="P390" s="46" t="s">
        <v>57</v>
      </c>
      <c r="Q390" s="46" t="s">
        <v>1284</v>
      </c>
      <c r="R390" s="63" t="s">
        <v>961</v>
      </c>
    </row>
    <row r="391" spans="1:18" ht="30.75" customHeight="1" x14ac:dyDescent="0.25">
      <c r="A391" s="14" t="s">
        <v>47</v>
      </c>
      <c r="B391" s="63" t="s">
        <v>48</v>
      </c>
      <c r="C391" s="13" t="s">
        <v>1226</v>
      </c>
      <c r="D391" s="14" t="s">
        <v>74</v>
      </c>
      <c r="E391" s="14" t="s">
        <v>49</v>
      </c>
      <c r="F391" s="7" t="s">
        <v>1203</v>
      </c>
      <c r="G391" s="7" t="s">
        <v>109</v>
      </c>
      <c r="H391" s="7" t="s">
        <v>1204</v>
      </c>
      <c r="I391" s="7" t="s">
        <v>1144</v>
      </c>
      <c r="J391" s="7" t="s">
        <v>229</v>
      </c>
      <c r="K391" s="70">
        <v>1</v>
      </c>
      <c r="L391" s="70">
        <v>184520.09004314637</v>
      </c>
      <c r="M391" s="70">
        <f t="shared" si="28"/>
        <v>184520.09004314637</v>
      </c>
      <c r="N391" s="70">
        <f t="shared" si="29"/>
        <v>214043.30445004976</v>
      </c>
      <c r="O391" s="7">
        <v>0</v>
      </c>
      <c r="P391" s="46" t="s">
        <v>57</v>
      </c>
      <c r="Q391" s="46" t="s">
        <v>1284</v>
      </c>
      <c r="R391" s="63" t="s">
        <v>961</v>
      </c>
    </row>
    <row r="392" spans="1:18" ht="30.75" customHeight="1" x14ac:dyDescent="0.25">
      <c r="A392" s="14" t="s">
        <v>47</v>
      </c>
      <c r="B392" s="63" t="s">
        <v>48</v>
      </c>
      <c r="C392" s="13" t="s">
        <v>1227</v>
      </c>
      <c r="D392" s="14" t="s">
        <v>74</v>
      </c>
      <c r="E392" s="14" t="s">
        <v>49</v>
      </c>
      <c r="F392" s="7" t="s">
        <v>1205</v>
      </c>
      <c r="G392" s="7" t="s">
        <v>1206</v>
      </c>
      <c r="H392" s="7" t="s">
        <v>1207</v>
      </c>
      <c r="I392" s="7" t="s">
        <v>1145</v>
      </c>
      <c r="J392" s="7" t="s">
        <v>229</v>
      </c>
      <c r="K392" s="70">
        <v>2</v>
      </c>
      <c r="L392" s="70">
        <v>249994.96070361766</v>
      </c>
      <c r="M392" s="70">
        <f t="shared" si="28"/>
        <v>499989.92140723532</v>
      </c>
      <c r="N392" s="70">
        <f t="shared" si="29"/>
        <v>579988.30883239291</v>
      </c>
      <c r="O392" s="7">
        <v>0</v>
      </c>
      <c r="P392" s="46" t="s">
        <v>57</v>
      </c>
      <c r="Q392" s="46" t="s">
        <v>1284</v>
      </c>
      <c r="R392" s="63" t="s">
        <v>961</v>
      </c>
    </row>
    <row r="393" spans="1:18" ht="30.75" customHeight="1" x14ac:dyDescent="0.25">
      <c r="A393" s="14" t="s">
        <v>47</v>
      </c>
      <c r="B393" s="63" t="s">
        <v>48</v>
      </c>
      <c r="C393" s="13" t="s">
        <v>1228</v>
      </c>
      <c r="D393" s="14" t="s">
        <v>74</v>
      </c>
      <c r="E393" s="14" t="s">
        <v>49</v>
      </c>
      <c r="F393" s="7" t="s">
        <v>1208</v>
      </c>
      <c r="G393" s="7" t="s">
        <v>1209</v>
      </c>
      <c r="H393" s="7" t="s">
        <v>106</v>
      </c>
      <c r="I393" s="7" t="s">
        <v>1146</v>
      </c>
      <c r="J393" s="7" t="s">
        <v>229</v>
      </c>
      <c r="K393" s="70">
        <v>4</v>
      </c>
      <c r="L393" s="70">
        <v>309517.57039495517</v>
      </c>
      <c r="M393" s="70">
        <f t="shared" si="28"/>
        <v>1238070.2815798207</v>
      </c>
      <c r="N393" s="70">
        <f t="shared" si="29"/>
        <v>1436161.5266325918</v>
      </c>
      <c r="O393" s="7">
        <v>0</v>
      </c>
      <c r="P393" s="46" t="s">
        <v>57</v>
      </c>
      <c r="Q393" s="46" t="s">
        <v>1284</v>
      </c>
      <c r="R393" s="63" t="s">
        <v>961</v>
      </c>
    </row>
    <row r="394" spans="1:18" ht="30.75" customHeight="1" x14ac:dyDescent="0.25">
      <c r="A394" s="14" t="s">
        <v>47</v>
      </c>
      <c r="B394" s="63" t="s">
        <v>48</v>
      </c>
      <c r="C394" s="13" t="s">
        <v>1229</v>
      </c>
      <c r="D394" s="14" t="s">
        <v>74</v>
      </c>
      <c r="E394" s="14" t="s">
        <v>49</v>
      </c>
      <c r="F394" s="7" t="s">
        <v>88</v>
      </c>
      <c r="G394" s="7" t="s">
        <v>116</v>
      </c>
      <c r="H394" s="7" t="s">
        <v>106</v>
      </c>
      <c r="I394" s="7" t="s">
        <v>1147</v>
      </c>
      <c r="J394" s="7" t="s">
        <v>229</v>
      </c>
      <c r="K394" s="70">
        <v>1</v>
      </c>
      <c r="L394" s="70">
        <v>339278.87524062395</v>
      </c>
      <c r="M394" s="70">
        <f t="shared" si="28"/>
        <v>339278.87524062395</v>
      </c>
      <c r="N394" s="70">
        <f t="shared" si="29"/>
        <v>393563.49527912377</v>
      </c>
      <c r="O394" s="7">
        <v>0</v>
      </c>
      <c r="P394" s="46" t="s">
        <v>57</v>
      </c>
      <c r="Q394" s="46" t="s">
        <v>1284</v>
      </c>
      <c r="R394" s="63" t="s">
        <v>961</v>
      </c>
    </row>
    <row r="395" spans="1:18" ht="30.75" customHeight="1" x14ac:dyDescent="0.25">
      <c r="A395" s="14" t="s">
        <v>47</v>
      </c>
      <c r="B395" s="63" t="s">
        <v>48</v>
      </c>
      <c r="C395" s="13" t="s">
        <v>1230</v>
      </c>
      <c r="D395" s="14" t="s">
        <v>74</v>
      </c>
      <c r="E395" s="14" t="s">
        <v>49</v>
      </c>
      <c r="F395" s="7" t="s">
        <v>1203</v>
      </c>
      <c r="G395" s="7" t="s">
        <v>109</v>
      </c>
      <c r="H395" s="7" t="s">
        <v>1204</v>
      </c>
      <c r="I395" s="7" t="s">
        <v>1148</v>
      </c>
      <c r="J395" s="7" t="s">
        <v>229</v>
      </c>
      <c r="K395" s="70">
        <v>2</v>
      </c>
      <c r="L395" s="70">
        <v>654748.70660471288</v>
      </c>
      <c r="M395" s="70">
        <f t="shared" si="28"/>
        <v>1309497.4132094258</v>
      </c>
      <c r="N395" s="70">
        <f t="shared" si="29"/>
        <v>1519016.9993229338</v>
      </c>
      <c r="O395" s="7">
        <v>0</v>
      </c>
      <c r="P395" s="46" t="s">
        <v>57</v>
      </c>
      <c r="Q395" s="46" t="s">
        <v>1284</v>
      </c>
      <c r="R395" s="63" t="s">
        <v>961</v>
      </c>
    </row>
    <row r="396" spans="1:18" ht="30.75" customHeight="1" x14ac:dyDescent="0.25">
      <c r="A396" s="14" t="s">
        <v>47</v>
      </c>
      <c r="B396" s="63" t="s">
        <v>48</v>
      </c>
      <c r="C396" s="13" t="s">
        <v>1231</v>
      </c>
      <c r="D396" s="14" t="s">
        <v>74</v>
      </c>
      <c r="E396" s="14" t="s">
        <v>49</v>
      </c>
      <c r="F396" s="7" t="s">
        <v>1210</v>
      </c>
      <c r="G396" s="7" t="s">
        <v>375</v>
      </c>
      <c r="H396" s="7" t="s">
        <v>1211</v>
      </c>
      <c r="I396" s="7" t="s">
        <v>1149</v>
      </c>
      <c r="J396" s="7" t="s">
        <v>229</v>
      </c>
      <c r="K396" s="70">
        <v>2</v>
      </c>
      <c r="L396" s="70">
        <v>41665.826783936274</v>
      </c>
      <c r="M396" s="70">
        <f t="shared" si="28"/>
        <v>83331.653567872549</v>
      </c>
      <c r="N396" s="70">
        <f t="shared" si="29"/>
        <v>96664.718138732147</v>
      </c>
      <c r="O396" s="7">
        <v>0</v>
      </c>
      <c r="P396" s="46" t="s">
        <v>57</v>
      </c>
      <c r="Q396" s="46" t="s">
        <v>1284</v>
      </c>
      <c r="R396" s="63" t="s">
        <v>961</v>
      </c>
    </row>
    <row r="397" spans="1:18" ht="30.75" customHeight="1" x14ac:dyDescent="0.25">
      <c r="A397" s="14" t="s">
        <v>47</v>
      </c>
      <c r="B397" s="63" t="s">
        <v>48</v>
      </c>
      <c r="C397" s="13" t="s">
        <v>1232</v>
      </c>
      <c r="D397" s="14" t="s">
        <v>74</v>
      </c>
      <c r="E397" s="14" t="s">
        <v>49</v>
      </c>
      <c r="F397" s="7" t="s">
        <v>1212</v>
      </c>
      <c r="G397" s="7" t="s">
        <v>129</v>
      </c>
      <c r="H397" s="7" t="s">
        <v>1213</v>
      </c>
      <c r="I397" s="7" t="s">
        <v>1150</v>
      </c>
      <c r="J397" s="7" t="s">
        <v>229</v>
      </c>
      <c r="K397" s="70">
        <v>1</v>
      </c>
      <c r="L397" s="70">
        <v>29761.304845668768</v>
      </c>
      <c r="M397" s="70">
        <f t="shared" si="28"/>
        <v>29761.304845668768</v>
      </c>
      <c r="N397" s="70">
        <f t="shared" si="29"/>
        <v>34523.113620975768</v>
      </c>
      <c r="O397" s="7">
        <v>0</v>
      </c>
      <c r="P397" s="46" t="s">
        <v>57</v>
      </c>
      <c r="Q397" s="46" t="s">
        <v>1284</v>
      </c>
      <c r="R397" s="63" t="s">
        <v>961</v>
      </c>
    </row>
    <row r="398" spans="1:18" ht="30.75" customHeight="1" x14ac:dyDescent="0.25">
      <c r="A398" s="14" t="s">
        <v>47</v>
      </c>
      <c r="B398" s="63" t="s">
        <v>48</v>
      </c>
      <c r="C398" s="13" t="s">
        <v>1233</v>
      </c>
      <c r="D398" s="14" t="s">
        <v>74</v>
      </c>
      <c r="E398" s="14" t="s">
        <v>49</v>
      </c>
      <c r="F398" s="7" t="s">
        <v>1212</v>
      </c>
      <c r="G398" s="7" t="s">
        <v>129</v>
      </c>
      <c r="H398" s="7" t="s">
        <v>1213</v>
      </c>
      <c r="I398" s="7" t="s">
        <v>1151</v>
      </c>
      <c r="J398" s="7" t="s">
        <v>229</v>
      </c>
      <c r="K398" s="70">
        <v>1</v>
      </c>
      <c r="L398" s="70">
        <v>29761.304845668768</v>
      </c>
      <c r="M398" s="70">
        <f t="shared" si="28"/>
        <v>29761.304845668768</v>
      </c>
      <c r="N398" s="70">
        <f t="shared" si="29"/>
        <v>34523.113620975768</v>
      </c>
      <c r="O398" s="7">
        <v>0</v>
      </c>
      <c r="P398" s="46" t="s">
        <v>57</v>
      </c>
      <c r="Q398" s="46" t="s">
        <v>1284</v>
      </c>
      <c r="R398" s="63" t="s">
        <v>961</v>
      </c>
    </row>
    <row r="399" spans="1:18" ht="30.75" customHeight="1" x14ac:dyDescent="0.25">
      <c r="A399" s="14" t="s">
        <v>47</v>
      </c>
      <c r="B399" s="63" t="s">
        <v>48</v>
      </c>
      <c r="C399" s="13" t="s">
        <v>1234</v>
      </c>
      <c r="D399" s="14" t="s">
        <v>74</v>
      </c>
      <c r="E399" s="14" t="s">
        <v>49</v>
      </c>
      <c r="F399" s="7" t="s">
        <v>1212</v>
      </c>
      <c r="G399" s="7" t="s">
        <v>129</v>
      </c>
      <c r="H399" s="7" t="s">
        <v>1213</v>
      </c>
      <c r="I399" s="7" t="s">
        <v>1152</v>
      </c>
      <c r="J399" s="7" t="s">
        <v>229</v>
      </c>
      <c r="K399" s="70">
        <v>1</v>
      </c>
      <c r="L399" s="70">
        <v>529751.22625290405</v>
      </c>
      <c r="M399" s="70">
        <f t="shared" si="28"/>
        <v>529751.22625290405</v>
      </c>
      <c r="N399" s="70">
        <f t="shared" si="29"/>
        <v>614511.42245336866</v>
      </c>
      <c r="O399" s="7">
        <v>0</v>
      </c>
      <c r="P399" s="46" t="s">
        <v>57</v>
      </c>
      <c r="Q399" s="46" t="s">
        <v>1284</v>
      </c>
      <c r="R399" s="63" t="s">
        <v>961</v>
      </c>
    </row>
    <row r="400" spans="1:18" ht="30.75" customHeight="1" x14ac:dyDescent="0.25">
      <c r="A400" s="14" t="s">
        <v>47</v>
      </c>
      <c r="B400" s="63" t="s">
        <v>48</v>
      </c>
      <c r="C400" s="13" t="s">
        <v>1235</v>
      </c>
      <c r="D400" s="14" t="s">
        <v>74</v>
      </c>
      <c r="E400" s="14" t="s">
        <v>49</v>
      </c>
      <c r="F400" s="7" t="s">
        <v>1212</v>
      </c>
      <c r="G400" s="7" t="s">
        <v>129</v>
      </c>
      <c r="H400" s="7" t="s">
        <v>1213</v>
      </c>
      <c r="I400" s="7" t="s">
        <v>1153</v>
      </c>
      <c r="J400" s="7" t="s">
        <v>229</v>
      </c>
      <c r="K400" s="70">
        <v>1</v>
      </c>
      <c r="L400" s="70">
        <v>29761.304845668768</v>
      </c>
      <c r="M400" s="70">
        <f t="shared" si="28"/>
        <v>29761.304845668768</v>
      </c>
      <c r="N400" s="70">
        <f t="shared" si="29"/>
        <v>34523.113620975768</v>
      </c>
      <c r="O400" s="7">
        <v>0</v>
      </c>
      <c r="P400" s="46" t="s">
        <v>57</v>
      </c>
      <c r="Q400" s="46" t="s">
        <v>1284</v>
      </c>
      <c r="R400" s="63" t="s">
        <v>961</v>
      </c>
    </row>
    <row r="401" spans="1:18" ht="30.75" customHeight="1" x14ac:dyDescent="0.25">
      <c r="A401" s="14" t="s">
        <v>47</v>
      </c>
      <c r="B401" s="63" t="s">
        <v>48</v>
      </c>
      <c r="C401" s="13" t="s">
        <v>1236</v>
      </c>
      <c r="D401" s="14" t="s">
        <v>74</v>
      </c>
      <c r="E401" s="14" t="s">
        <v>49</v>
      </c>
      <c r="F401" s="7" t="s">
        <v>1212</v>
      </c>
      <c r="G401" s="7" t="s">
        <v>129</v>
      </c>
      <c r="H401" s="7" t="s">
        <v>1213</v>
      </c>
      <c r="I401" s="7" t="s">
        <v>1154</v>
      </c>
      <c r="J401" s="7" t="s">
        <v>229</v>
      </c>
      <c r="K401" s="70">
        <v>10</v>
      </c>
      <c r="L401" s="70">
        <v>148806.52422834383</v>
      </c>
      <c r="M401" s="70">
        <f t="shared" si="28"/>
        <v>1488065.2422834383</v>
      </c>
      <c r="N401" s="70">
        <f t="shared" si="29"/>
        <v>1726155.6810487884</v>
      </c>
      <c r="O401" s="7">
        <v>0</v>
      </c>
      <c r="P401" s="46" t="s">
        <v>57</v>
      </c>
      <c r="Q401" s="46" t="s">
        <v>1284</v>
      </c>
      <c r="R401" s="63" t="s">
        <v>961</v>
      </c>
    </row>
    <row r="402" spans="1:18" ht="30.75" customHeight="1" x14ac:dyDescent="0.25">
      <c r="A402" s="14" t="s">
        <v>47</v>
      </c>
      <c r="B402" s="63" t="s">
        <v>48</v>
      </c>
      <c r="C402" s="13" t="s">
        <v>1237</v>
      </c>
      <c r="D402" s="14" t="s">
        <v>74</v>
      </c>
      <c r="E402" s="14" t="s">
        <v>49</v>
      </c>
      <c r="F402" s="7" t="s">
        <v>1214</v>
      </c>
      <c r="G402" s="7" t="s">
        <v>1215</v>
      </c>
      <c r="H402" s="7" t="s">
        <v>1216</v>
      </c>
      <c r="I402" s="7" t="s">
        <v>1155</v>
      </c>
      <c r="J402" s="7" t="s">
        <v>229</v>
      </c>
      <c r="K402" s="70">
        <v>1</v>
      </c>
      <c r="L402" s="70">
        <v>7142713.1629605042</v>
      </c>
      <c r="M402" s="70">
        <f t="shared" si="28"/>
        <v>7142713.1629605042</v>
      </c>
      <c r="N402" s="70">
        <f t="shared" si="29"/>
        <v>8285547.2690341845</v>
      </c>
      <c r="O402" s="7">
        <v>0</v>
      </c>
      <c r="P402" s="46" t="s">
        <v>57</v>
      </c>
      <c r="Q402" s="46" t="s">
        <v>1284</v>
      </c>
      <c r="R402" s="63" t="s">
        <v>961</v>
      </c>
    </row>
    <row r="403" spans="1:18" ht="30.75" customHeight="1" x14ac:dyDescent="0.25">
      <c r="A403" s="14" t="s">
        <v>47</v>
      </c>
      <c r="B403" s="63" t="s">
        <v>48</v>
      </c>
      <c r="C403" s="13" t="s">
        <v>1238</v>
      </c>
      <c r="D403" s="14" t="s">
        <v>74</v>
      </c>
      <c r="E403" s="14" t="s">
        <v>49</v>
      </c>
      <c r="F403" s="7" t="s">
        <v>1214</v>
      </c>
      <c r="G403" s="7" t="s">
        <v>1215</v>
      </c>
      <c r="H403" s="7" t="s">
        <v>1216</v>
      </c>
      <c r="I403" s="7" t="s">
        <v>1156</v>
      </c>
      <c r="J403" s="7" t="s">
        <v>229</v>
      </c>
      <c r="K403" s="70">
        <v>1</v>
      </c>
      <c r="L403" s="70">
        <v>7142713.1629605042</v>
      </c>
      <c r="M403" s="70">
        <f t="shared" si="28"/>
        <v>7142713.1629605042</v>
      </c>
      <c r="N403" s="70">
        <f t="shared" si="29"/>
        <v>8285547.2690341845</v>
      </c>
      <c r="O403" s="7">
        <v>0</v>
      </c>
      <c r="P403" s="46" t="s">
        <v>57</v>
      </c>
      <c r="Q403" s="46" t="s">
        <v>1284</v>
      </c>
      <c r="R403" s="63" t="s">
        <v>961</v>
      </c>
    </row>
    <row r="404" spans="1:18" ht="30.75" customHeight="1" x14ac:dyDescent="0.25">
      <c r="A404" s="14" t="s">
        <v>47</v>
      </c>
      <c r="B404" s="63" t="s">
        <v>48</v>
      </c>
      <c r="C404" s="13" t="s">
        <v>1239</v>
      </c>
      <c r="D404" s="14" t="s">
        <v>74</v>
      </c>
      <c r="E404" s="14" t="s">
        <v>49</v>
      </c>
      <c r="F404" s="7" t="s">
        <v>1214</v>
      </c>
      <c r="G404" s="7" t="s">
        <v>1215</v>
      </c>
      <c r="H404" s="7" t="s">
        <v>1216</v>
      </c>
      <c r="I404" s="7" t="s">
        <v>1157</v>
      </c>
      <c r="J404" s="7" t="s">
        <v>229</v>
      </c>
      <c r="K404" s="70">
        <v>1</v>
      </c>
      <c r="L404" s="70">
        <v>7142713.1629605042</v>
      </c>
      <c r="M404" s="70">
        <f t="shared" si="28"/>
        <v>7142713.1629605042</v>
      </c>
      <c r="N404" s="70">
        <f t="shared" si="29"/>
        <v>8285547.2690341845</v>
      </c>
      <c r="O404" s="7">
        <v>0</v>
      </c>
      <c r="P404" s="46" t="s">
        <v>57</v>
      </c>
      <c r="Q404" s="46" t="s">
        <v>1284</v>
      </c>
      <c r="R404" s="63" t="s">
        <v>961</v>
      </c>
    </row>
    <row r="405" spans="1:18" ht="30.75" customHeight="1" x14ac:dyDescent="0.25">
      <c r="A405" s="14" t="s">
        <v>47</v>
      </c>
      <c r="B405" s="63" t="s">
        <v>48</v>
      </c>
      <c r="C405" s="13" t="s">
        <v>1240</v>
      </c>
      <c r="D405" s="14" t="s">
        <v>74</v>
      </c>
      <c r="E405" s="14" t="s">
        <v>49</v>
      </c>
      <c r="F405" s="7" t="s">
        <v>244</v>
      </c>
      <c r="G405" s="7" t="s">
        <v>267</v>
      </c>
      <c r="H405" s="7" t="s">
        <v>106</v>
      </c>
      <c r="I405" s="7" t="s">
        <v>1158</v>
      </c>
      <c r="J405" s="7" t="s">
        <v>229</v>
      </c>
      <c r="K405" s="70">
        <v>1</v>
      </c>
      <c r="L405" s="70">
        <v>142854.26325921007</v>
      </c>
      <c r="M405" s="70">
        <f t="shared" si="28"/>
        <v>142854.26325921007</v>
      </c>
      <c r="N405" s="70">
        <f t="shared" si="29"/>
        <v>165710.94538068367</v>
      </c>
      <c r="O405" s="7">
        <v>0</v>
      </c>
      <c r="P405" s="46" t="s">
        <v>57</v>
      </c>
      <c r="Q405" s="46" t="s">
        <v>1284</v>
      </c>
      <c r="R405" s="63" t="s">
        <v>961</v>
      </c>
    </row>
    <row r="406" spans="1:18" ht="30.75" customHeight="1" x14ac:dyDescent="0.25">
      <c r="A406" s="14" t="s">
        <v>47</v>
      </c>
      <c r="B406" s="63" t="s">
        <v>48</v>
      </c>
      <c r="C406" s="13" t="s">
        <v>1241</v>
      </c>
      <c r="D406" s="14" t="s">
        <v>74</v>
      </c>
      <c r="E406" s="14" t="s">
        <v>49</v>
      </c>
      <c r="F406" s="7" t="s">
        <v>244</v>
      </c>
      <c r="G406" s="7" t="s">
        <v>267</v>
      </c>
      <c r="H406" s="7" t="s">
        <v>106</v>
      </c>
      <c r="I406" s="7" t="s">
        <v>1159</v>
      </c>
      <c r="J406" s="7" t="s">
        <v>229</v>
      </c>
      <c r="K406" s="70">
        <v>1</v>
      </c>
      <c r="L406" s="70">
        <v>29761.304845668768</v>
      </c>
      <c r="M406" s="70">
        <f t="shared" si="28"/>
        <v>29761.304845668768</v>
      </c>
      <c r="N406" s="70">
        <f t="shared" si="29"/>
        <v>34523.113620975768</v>
      </c>
      <c r="O406" s="7">
        <v>0</v>
      </c>
      <c r="P406" s="46" t="s">
        <v>57</v>
      </c>
      <c r="Q406" s="46" t="s">
        <v>1284</v>
      </c>
      <c r="R406" s="63" t="s">
        <v>961</v>
      </c>
    </row>
    <row r="407" spans="1:18" ht="30.75" customHeight="1" x14ac:dyDescent="0.25">
      <c r="A407" s="14" t="s">
        <v>47</v>
      </c>
      <c r="B407" s="63" t="s">
        <v>48</v>
      </c>
      <c r="C407" s="13" t="s">
        <v>1242</v>
      </c>
      <c r="D407" s="14" t="s">
        <v>74</v>
      </c>
      <c r="E407" s="14" t="s">
        <v>49</v>
      </c>
      <c r="F407" s="7" t="s">
        <v>244</v>
      </c>
      <c r="G407" s="7" t="s">
        <v>267</v>
      </c>
      <c r="H407" s="7" t="s">
        <v>106</v>
      </c>
      <c r="I407" s="7" t="s">
        <v>1160</v>
      </c>
      <c r="J407" s="7" t="s">
        <v>229</v>
      </c>
      <c r="K407" s="70">
        <v>2</v>
      </c>
      <c r="L407" s="70">
        <v>29761.304845668768</v>
      </c>
      <c r="M407" s="70">
        <f t="shared" si="28"/>
        <v>59522.609691337537</v>
      </c>
      <c r="N407" s="70">
        <f t="shared" si="29"/>
        <v>69046.227241951536</v>
      </c>
      <c r="O407" s="7">
        <v>0</v>
      </c>
      <c r="P407" s="46" t="s">
        <v>57</v>
      </c>
      <c r="Q407" s="46" t="s">
        <v>1284</v>
      </c>
      <c r="R407" s="63" t="s">
        <v>961</v>
      </c>
    </row>
    <row r="408" spans="1:18" ht="30.75" customHeight="1" x14ac:dyDescent="0.25">
      <c r="A408" s="14" t="s">
        <v>47</v>
      </c>
      <c r="B408" s="63" t="s">
        <v>48</v>
      </c>
      <c r="C408" s="13" t="s">
        <v>1243</v>
      </c>
      <c r="D408" s="14" t="s">
        <v>74</v>
      </c>
      <c r="E408" s="14" t="s">
        <v>49</v>
      </c>
      <c r="F408" s="7" t="s">
        <v>1203</v>
      </c>
      <c r="G408" s="7" t="s">
        <v>109</v>
      </c>
      <c r="H408" s="7" t="s">
        <v>1204</v>
      </c>
      <c r="I408" s="7" t="s">
        <v>1161</v>
      </c>
      <c r="J408" s="7" t="s">
        <v>1099</v>
      </c>
      <c r="K408" s="70">
        <v>4</v>
      </c>
      <c r="L408" s="70">
        <v>29761.304845668768</v>
      </c>
      <c r="M408" s="70">
        <f t="shared" si="28"/>
        <v>119045.21938267507</v>
      </c>
      <c r="N408" s="70">
        <f t="shared" si="29"/>
        <v>138092.45448390307</v>
      </c>
      <c r="O408" s="7">
        <v>0</v>
      </c>
      <c r="P408" s="46" t="s">
        <v>57</v>
      </c>
      <c r="Q408" s="46" t="s">
        <v>1284</v>
      </c>
      <c r="R408" s="63" t="s">
        <v>961</v>
      </c>
    </row>
    <row r="409" spans="1:18" ht="30.75" customHeight="1" x14ac:dyDescent="0.25">
      <c r="A409" s="14" t="s">
        <v>47</v>
      </c>
      <c r="B409" s="63" t="s">
        <v>48</v>
      </c>
      <c r="C409" s="13" t="s">
        <v>1244</v>
      </c>
      <c r="D409" s="14" t="s">
        <v>74</v>
      </c>
      <c r="E409" s="14" t="s">
        <v>49</v>
      </c>
      <c r="F409" s="7" t="s">
        <v>1203</v>
      </c>
      <c r="G409" s="7" t="s">
        <v>109</v>
      </c>
      <c r="H409" s="7" t="s">
        <v>1204</v>
      </c>
      <c r="I409" s="7" t="s">
        <v>1162</v>
      </c>
      <c r="J409" s="7" t="s">
        <v>1099</v>
      </c>
      <c r="K409" s="70">
        <v>1</v>
      </c>
      <c r="L409" s="70">
        <v>29761.304845668768</v>
      </c>
      <c r="M409" s="70">
        <f t="shared" si="28"/>
        <v>29761.304845668768</v>
      </c>
      <c r="N409" s="70">
        <f t="shared" si="29"/>
        <v>34523.113620975768</v>
      </c>
      <c r="O409" s="7">
        <v>0</v>
      </c>
      <c r="P409" s="46" t="s">
        <v>57</v>
      </c>
      <c r="Q409" s="46" t="s">
        <v>1284</v>
      </c>
      <c r="R409" s="63" t="s">
        <v>961</v>
      </c>
    </row>
    <row r="410" spans="1:18" ht="30.75" customHeight="1" x14ac:dyDescent="0.25">
      <c r="A410" s="14" t="s">
        <v>47</v>
      </c>
      <c r="B410" s="63" t="s">
        <v>48</v>
      </c>
      <c r="C410" s="13" t="s">
        <v>1245</v>
      </c>
      <c r="D410" s="14" t="s">
        <v>74</v>
      </c>
      <c r="E410" s="14" t="s">
        <v>49</v>
      </c>
      <c r="F410" s="7" t="s">
        <v>1203</v>
      </c>
      <c r="G410" s="7" t="s">
        <v>109</v>
      </c>
      <c r="H410" s="7" t="s">
        <v>1204</v>
      </c>
      <c r="I410" s="7" t="s">
        <v>1163</v>
      </c>
      <c r="J410" s="7" t="s">
        <v>1099</v>
      </c>
      <c r="K410" s="70">
        <v>3</v>
      </c>
      <c r="L410" s="70">
        <v>178567.82907401261</v>
      </c>
      <c r="M410" s="70">
        <f t="shared" si="28"/>
        <v>535703.48722203786</v>
      </c>
      <c r="N410" s="70">
        <f t="shared" si="29"/>
        <v>621416.04517756391</v>
      </c>
      <c r="O410" s="7">
        <v>0</v>
      </c>
      <c r="P410" s="46" t="s">
        <v>57</v>
      </c>
      <c r="Q410" s="46" t="s">
        <v>1284</v>
      </c>
      <c r="R410" s="63" t="s">
        <v>961</v>
      </c>
    </row>
    <row r="411" spans="1:18" ht="30.75" customHeight="1" x14ac:dyDescent="0.25">
      <c r="A411" s="14" t="s">
        <v>47</v>
      </c>
      <c r="B411" s="63" t="s">
        <v>48</v>
      </c>
      <c r="C411" s="13" t="s">
        <v>1246</v>
      </c>
      <c r="D411" s="14" t="s">
        <v>74</v>
      </c>
      <c r="E411" s="14" t="s">
        <v>49</v>
      </c>
      <c r="F411" s="7" t="s">
        <v>1203</v>
      </c>
      <c r="G411" s="7" t="s">
        <v>109</v>
      </c>
      <c r="H411" s="7" t="s">
        <v>1204</v>
      </c>
      <c r="I411" s="7" t="s">
        <v>1164</v>
      </c>
      <c r="J411" s="7" t="s">
        <v>1099</v>
      </c>
      <c r="K411" s="70">
        <v>3</v>
      </c>
      <c r="L411" s="70">
        <v>29761.304845668768</v>
      </c>
      <c r="M411" s="70">
        <f t="shared" si="28"/>
        <v>89283.914537006305</v>
      </c>
      <c r="N411" s="70">
        <f t="shared" si="29"/>
        <v>103569.3408629273</v>
      </c>
      <c r="O411" s="7">
        <v>0</v>
      </c>
      <c r="P411" s="46" t="s">
        <v>57</v>
      </c>
      <c r="Q411" s="46" t="s">
        <v>1284</v>
      </c>
      <c r="R411" s="63" t="s">
        <v>961</v>
      </c>
    </row>
    <row r="412" spans="1:18" ht="30.75" customHeight="1" x14ac:dyDescent="0.25">
      <c r="A412" s="14" t="s">
        <v>47</v>
      </c>
      <c r="B412" s="63" t="s">
        <v>48</v>
      </c>
      <c r="C412" s="13" t="s">
        <v>1247</v>
      </c>
      <c r="D412" s="14" t="s">
        <v>74</v>
      </c>
      <c r="E412" s="14" t="s">
        <v>49</v>
      </c>
      <c r="F412" s="7" t="s">
        <v>1203</v>
      </c>
      <c r="G412" s="7" t="s">
        <v>109</v>
      </c>
      <c r="H412" s="7" t="s">
        <v>1204</v>
      </c>
      <c r="I412" s="7" t="s">
        <v>1165</v>
      </c>
      <c r="J412" s="7" t="s">
        <v>1099</v>
      </c>
      <c r="K412" s="70">
        <v>6</v>
      </c>
      <c r="L412" s="70">
        <v>29761.304845668768</v>
      </c>
      <c r="M412" s="70">
        <f t="shared" si="28"/>
        <v>178567.82907401261</v>
      </c>
      <c r="N412" s="70">
        <f t="shared" si="29"/>
        <v>207138.68172585461</v>
      </c>
      <c r="O412" s="7">
        <v>0</v>
      </c>
      <c r="P412" s="46" t="s">
        <v>57</v>
      </c>
      <c r="Q412" s="46" t="s">
        <v>1284</v>
      </c>
      <c r="R412" s="63" t="s">
        <v>961</v>
      </c>
    </row>
    <row r="413" spans="1:18" ht="30.75" customHeight="1" x14ac:dyDescent="0.25">
      <c r="A413" s="14" t="s">
        <v>47</v>
      </c>
      <c r="B413" s="63" t="s">
        <v>48</v>
      </c>
      <c r="C413" s="13" t="s">
        <v>1248</v>
      </c>
      <c r="D413" s="14" t="s">
        <v>74</v>
      </c>
      <c r="E413" s="14" t="s">
        <v>49</v>
      </c>
      <c r="F413" s="7" t="s">
        <v>1203</v>
      </c>
      <c r="G413" s="7" t="s">
        <v>109</v>
      </c>
      <c r="H413" s="7" t="s">
        <v>1204</v>
      </c>
      <c r="I413" s="7" t="s">
        <v>1166</v>
      </c>
      <c r="J413" s="7" t="s">
        <v>1099</v>
      </c>
      <c r="K413" s="70">
        <v>2</v>
      </c>
      <c r="L413" s="70">
        <v>29761.304845668768</v>
      </c>
      <c r="M413" s="70">
        <f t="shared" si="28"/>
        <v>59522.609691337537</v>
      </c>
      <c r="N413" s="70">
        <f t="shared" si="29"/>
        <v>69046.227241951536</v>
      </c>
      <c r="O413" s="7">
        <v>0</v>
      </c>
      <c r="P413" s="46" t="s">
        <v>57</v>
      </c>
      <c r="Q413" s="46" t="s">
        <v>1284</v>
      </c>
      <c r="R413" s="63" t="s">
        <v>961</v>
      </c>
    </row>
    <row r="414" spans="1:18" ht="30.75" customHeight="1" x14ac:dyDescent="0.25">
      <c r="A414" s="14" t="s">
        <v>47</v>
      </c>
      <c r="B414" s="63" t="s">
        <v>48</v>
      </c>
      <c r="C414" s="13" t="s">
        <v>1249</v>
      </c>
      <c r="D414" s="14" t="s">
        <v>74</v>
      </c>
      <c r="E414" s="14" t="s">
        <v>49</v>
      </c>
      <c r="F414" s="7" t="s">
        <v>1203</v>
      </c>
      <c r="G414" s="7" t="s">
        <v>109</v>
      </c>
      <c r="H414" s="7" t="s">
        <v>1204</v>
      </c>
      <c r="I414" s="7" t="s">
        <v>1167</v>
      </c>
      <c r="J414" s="7" t="s">
        <v>1099</v>
      </c>
      <c r="K414" s="70">
        <v>1</v>
      </c>
      <c r="L414" s="70">
        <v>29761.304845668768</v>
      </c>
      <c r="M414" s="70">
        <f t="shared" si="28"/>
        <v>29761.304845668768</v>
      </c>
      <c r="N414" s="70">
        <f t="shared" si="29"/>
        <v>34523.113620975768</v>
      </c>
      <c r="O414" s="7">
        <v>0</v>
      </c>
      <c r="P414" s="46" t="s">
        <v>57</v>
      </c>
      <c r="Q414" s="46" t="s">
        <v>1284</v>
      </c>
      <c r="R414" s="63" t="s">
        <v>961</v>
      </c>
    </row>
    <row r="415" spans="1:18" ht="30.75" customHeight="1" x14ac:dyDescent="0.25">
      <c r="A415" s="14" t="s">
        <v>47</v>
      </c>
      <c r="B415" s="63" t="s">
        <v>48</v>
      </c>
      <c r="C415" s="13" t="s">
        <v>1250</v>
      </c>
      <c r="D415" s="14" t="s">
        <v>74</v>
      </c>
      <c r="E415" s="14" t="s">
        <v>49</v>
      </c>
      <c r="F415" s="7" t="s">
        <v>1203</v>
      </c>
      <c r="G415" s="7" t="s">
        <v>109</v>
      </c>
      <c r="H415" s="7" t="s">
        <v>1204</v>
      </c>
      <c r="I415" s="7" t="s">
        <v>1168</v>
      </c>
      <c r="J415" s="7" t="s">
        <v>1099</v>
      </c>
      <c r="K415" s="70">
        <v>5</v>
      </c>
      <c r="L415" s="70">
        <v>29761.304845668768</v>
      </c>
      <c r="M415" s="70">
        <f t="shared" si="28"/>
        <v>148806.52422834386</v>
      </c>
      <c r="N415" s="70">
        <f t="shared" si="29"/>
        <v>172615.56810487885</v>
      </c>
      <c r="O415" s="7">
        <v>0</v>
      </c>
      <c r="P415" s="46" t="s">
        <v>57</v>
      </c>
      <c r="Q415" s="46" t="s">
        <v>1284</v>
      </c>
      <c r="R415" s="63" t="s">
        <v>961</v>
      </c>
    </row>
    <row r="416" spans="1:18" ht="30.75" customHeight="1" x14ac:dyDescent="0.25">
      <c r="A416" s="14" t="s">
        <v>47</v>
      </c>
      <c r="B416" s="63" t="s">
        <v>48</v>
      </c>
      <c r="C416" s="13" t="s">
        <v>1251</v>
      </c>
      <c r="D416" s="14" t="s">
        <v>74</v>
      </c>
      <c r="E416" s="14" t="s">
        <v>49</v>
      </c>
      <c r="F416" s="7" t="s">
        <v>1203</v>
      </c>
      <c r="G416" s="7" t="s">
        <v>109</v>
      </c>
      <c r="H416" s="7" t="s">
        <v>1204</v>
      </c>
      <c r="I416" s="7" t="s">
        <v>1169</v>
      </c>
      <c r="J416" s="7" t="s">
        <v>1099</v>
      </c>
      <c r="K416" s="70">
        <v>1</v>
      </c>
      <c r="L416" s="70">
        <v>29761.304845668768</v>
      </c>
      <c r="M416" s="70">
        <f t="shared" si="28"/>
        <v>29761.304845668768</v>
      </c>
      <c r="N416" s="70">
        <f t="shared" si="29"/>
        <v>34523.113620975768</v>
      </c>
      <c r="O416" s="7">
        <v>0</v>
      </c>
      <c r="P416" s="46" t="s">
        <v>57</v>
      </c>
      <c r="Q416" s="46" t="s">
        <v>1284</v>
      </c>
      <c r="R416" s="63" t="s">
        <v>961</v>
      </c>
    </row>
    <row r="417" spans="1:18" ht="30.75" customHeight="1" x14ac:dyDescent="0.25">
      <c r="A417" s="14" t="s">
        <v>47</v>
      </c>
      <c r="B417" s="63" t="s">
        <v>48</v>
      </c>
      <c r="C417" s="13" t="s">
        <v>1252</v>
      </c>
      <c r="D417" s="14" t="s">
        <v>74</v>
      </c>
      <c r="E417" s="14" t="s">
        <v>49</v>
      </c>
      <c r="F417" s="7" t="s">
        <v>1203</v>
      </c>
      <c r="G417" s="7" t="s">
        <v>109</v>
      </c>
      <c r="H417" s="7" t="s">
        <v>1204</v>
      </c>
      <c r="I417" s="7" t="s">
        <v>1170</v>
      </c>
      <c r="J417" s="7" t="s">
        <v>1099</v>
      </c>
      <c r="K417" s="70">
        <v>1</v>
      </c>
      <c r="L417" s="70">
        <v>29761.304845668768</v>
      </c>
      <c r="M417" s="70">
        <f t="shared" si="28"/>
        <v>29761.304845668768</v>
      </c>
      <c r="N417" s="70">
        <f t="shared" si="29"/>
        <v>34523.113620975768</v>
      </c>
      <c r="O417" s="7">
        <v>0</v>
      </c>
      <c r="P417" s="46" t="s">
        <v>57</v>
      </c>
      <c r="Q417" s="46" t="s">
        <v>1284</v>
      </c>
      <c r="R417" s="63" t="s">
        <v>961</v>
      </c>
    </row>
    <row r="418" spans="1:18" ht="30.75" customHeight="1" x14ac:dyDescent="0.25">
      <c r="A418" s="14" t="s">
        <v>47</v>
      </c>
      <c r="B418" s="63" t="s">
        <v>48</v>
      </c>
      <c r="C418" s="13" t="s">
        <v>1253</v>
      </c>
      <c r="D418" s="14" t="s">
        <v>74</v>
      </c>
      <c r="E418" s="14" t="s">
        <v>49</v>
      </c>
      <c r="F418" s="7" t="s">
        <v>1203</v>
      </c>
      <c r="G418" s="7" t="s">
        <v>109</v>
      </c>
      <c r="H418" s="7" t="s">
        <v>1204</v>
      </c>
      <c r="I418" s="7" t="s">
        <v>1171</v>
      </c>
      <c r="J418" s="7" t="s">
        <v>1099</v>
      </c>
      <c r="K418" s="70">
        <v>3</v>
      </c>
      <c r="L418" s="70">
        <v>142854.26325921007</v>
      </c>
      <c r="M418" s="70">
        <f t="shared" si="28"/>
        <v>428562.78977763024</v>
      </c>
      <c r="N418" s="70">
        <f t="shared" si="29"/>
        <v>497132.83614205103</v>
      </c>
      <c r="O418" s="7">
        <v>0</v>
      </c>
      <c r="P418" s="46" t="s">
        <v>57</v>
      </c>
      <c r="Q418" s="46" t="s">
        <v>1284</v>
      </c>
      <c r="R418" s="63" t="s">
        <v>961</v>
      </c>
    </row>
    <row r="419" spans="1:18" ht="30.75" customHeight="1" x14ac:dyDescent="0.25">
      <c r="A419" s="14" t="s">
        <v>47</v>
      </c>
      <c r="B419" s="63" t="s">
        <v>48</v>
      </c>
      <c r="C419" s="13" t="s">
        <v>1254</v>
      </c>
      <c r="D419" s="14" t="s">
        <v>74</v>
      </c>
      <c r="E419" s="14" t="s">
        <v>49</v>
      </c>
      <c r="F419" s="7" t="s">
        <v>1203</v>
      </c>
      <c r="G419" s="7" t="s">
        <v>109</v>
      </c>
      <c r="H419" s="7" t="s">
        <v>1204</v>
      </c>
      <c r="I419" s="7" t="s">
        <v>1172</v>
      </c>
      <c r="J419" s="7" t="s">
        <v>1099</v>
      </c>
      <c r="K419" s="70">
        <v>1</v>
      </c>
      <c r="L419" s="70">
        <v>29761.304845668768</v>
      </c>
      <c r="M419" s="70">
        <f t="shared" si="28"/>
        <v>29761.304845668768</v>
      </c>
      <c r="N419" s="70">
        <f t="shared" si="29"/>
        <v>34523.113620975768</v>
      </c>
      <c r="O419" s="7">
        <v>0</v>
      </c>
      <c r="P419" s="46" t="s">
        <v>57</v>
      </c>
      <c r="Q419" s="46" t="s">
        <v>1284</v>
      </c>
      <c r="R419" s="63" t="s">
        <v>961</v>
      </c>
    </row>
    <row r="420" spans="1:18" ht="30.75" customHeight="1" x14ac:dyDescent="0.25">
      <c r="A420" s="14" t="s">
        <v>47</v>
      </c>
      <c r="B420" s="63" t="s">
        <v>48</v>
      </c>
      <c r="C420" s="13" t="s">
        <v>1255</v>
      </c>
      <c r="D420" s="14" t="s">
        <v>74</v>
      </c>
      <c r="E420" s="14" t="s">
        <v>49</v>
      </c>
      <c r="F420" s="7" t="s">
        <v>1203</v>
      </c>
      <c r="G420" s="7" t="s">
        <v>109</v>
      </c>
      <c r="H420" s="7" t="s">
        <v>1204</v>
      </c>
      <c r="I420" s="7" t="s">
        <v>1173</v>
      </c>
      <c r="J420" s="7" t="s">
        <v>1099</v>
      </c>
      <c r="K420" s="70">
        <v>6</v>
      </c>
      <c r="L420" s="70">
        <v>29761.304845668768</v>
      </c>
      <c r="M420" s="70">
        <f t="shared" si="28"/>
        <v>178567.82907401261</v>
      </c>
      <c r="N420" s="70">
        <f t="shared" si="29"/>
        <v>207138.68172585461</v>
      </c>
      <c r="O420" s="7">
        <v>0</v>
      </c>
      <c r="P420" s="46" t="s">
        <v>57</v>
      </c>
      <c r="Q420" s="46" t="s">
        <v>1284</v>
      </c>
      <c r="R420" s="63" t="s">
        <v>961</v>
      </c>
    </row>
    <row r="421" spans="1:18" ht="30.75" customHeight="1" x14ac:dyDescent="0.25">
      <c r="A421" s="14" t="s">
        <v>47</v>
      </c>
      <c r="B421" s="63" t="s">
        <v>48</v>
      </c>
      <c r="C421" s="13" t="s">
        <v>1256</v>
      </c>
      <c r="D421" s="14" t="s">
        <v>74</v>
      </c>
      <c r="E421" s="14" t="s">
        <v>49</v>
      </c>
      <c r="F421" s="7" t="s">
        <v>1203</v>
      </c>
      <c r="G421" s="7" t="s">
        <v>109</v>
      </c>
      <c r="H421" s="7" t="s">
        <v>1204</v>
      </c>
      <c r="I421" s="7" t="s">
        <v>1174</v>
      </c>
      <c r="J421" s="7" t="s">
        <v>1099</v>
      </c>
      <c r="K421" s="70">
        <v>2</v>
      </c>
      <c r="L421" s="70">
        <v>29761.304845668768</v>
      </c>
      <c r="M421" s="70">
        <f t="shared" si="28"/>
        <v>59522.609691337537</v>
      </c>
      <c r="N421" s="70">
        <f t="shared" si="29"/>
        <v>69046.227241951536</v>
      </c>
      <c r="O421" s="7">
        <v>0</v>
      </c>
      <c r="P421" s="46" t="s">
        <v>57</v>
      </c>
      <c r="Q421" s="46" t="s">
        <v>1284</v>
      </c>
      <c r="R421" s="63" t="s">
        <v>961</v>
      </c>
    </row>
    <row r="422" spans="1:18" ht="30.75" customHeight="1" x14ac:dyDescent="0.25">
      <c r="A422" s="14" t="s">
        <v>47</v>
      </c>
      <c r="B422" s="63" t="s">
        <v>48</v>
      </c>
      <c r="C422" s="13" t="s">
        <v>1257</v>
      </c>
      <c r="D422" s="14" t="s">
        <v>74</v>
      </c>
      <c r="E422" s="14" t="s">
        <v>49</v>
      </c>
      <c r="F422" s="7" t="s">
        <v>1203</v>
      </c>
      <c r="G422" s="7" t="s">
        <v>109</v>
      </c>
      <c r="H422" s="7" t="s">
        <v>1204</v>
      </c>
      <c r="I422" s="7" t="s">
        <v>1175</v>
      </c>
      <c r="J422" s="7" t="s">
        <v>1099</v>
      </c>
      <c r="K422" s="70">
        <v>1</v>
      </c>
      <c r="L422" s="70">
        <v>29761.304845668768</v>
      </c>
      <c r="M422" s="70">
        <f t="shared" si="28"/>
        <v>29761.304845668768</v>
      </c>
      <c r="N422" s="70">
        <f t="shared" si="29"/>
        <v>34523.113620975768</v>
      </c>
      <c r="O422" s="7">
        <v>0</v>
      </c>
      <c r="P422" s="46" t="s">
        <v>57</v>
      </c>
      <c r="Q422" s="46" t="s">
        <v>1284</v>
      </c>
      <c r="R422" s="63" t="s">
        <v>961</v>
      </c>
    </row>
    <row r="423" spans="1:18" ht="30.75" customHeight="1" x14ac:dyDescent="0.25">
      <c r="A423" s="14" t="s">
        <v>47</v>
      </c>
      <c r="B423" s="63" t="s">
        <v>48</v>
      </c>
      <c r="C423" s="13" t="s">
        <v>1258</v>
      </c>
      <c r="D423" s="14" t="s">
        <v>74</v>
      </c>
      <c r="E423" s="14" t="s">
        <v>49</v>
      </c>
      <c r="F423" s="7" t="s">
        <v>1203</v>
      </c>
      <c r="G423" s="7" t="s">
        <v>109</v>
      </c>
      <c r="H423" s="7" t="s">
        <v>1204</v>
      </c>
      <c r="I423" s="7" t="s">
        <v>1176</v>
      </c>
      <c r="J423" s="7" t="s">
        <v>1099</v>
      </c>
      <c r="K423" s="70">
        <v>1</v>
      </c>
      <c r="L423" s="70">
        <v>29761.304845668768</v>
      </c>
      <c r="M423" s="70">
        <f t="shared" si="28"/>
        <v>29761.304845668768</v>
      </c>
      <c r="N423" s="70">
        <f t="shared" si="29"/>
        <v>34523.113620975768</v>
      </c>
      <c r="O423" s="7">
        <v>0</v>
      </c>
      <c r="P423" s="46" t="s">
        <v>57</v>
      </c>
      <c r="Q423" s="46" t="s">
        <v>1284</v>
      </c>
      <c r="R423" s="63" t="s">
        <v>961</v>
      </c>
    </row>
    <row r="424" spans="1:18" ht="30.75" customHeight="1" x14ac:dyDescent="0.25">
      <c r="A424" s="14" t="s">
        <v>47</v>
      </c>
      <c r="B424" s="63" t="s">
        <v>48</v>
      </c>
      <c r="C424" s="13" t="s">
        <v>1259</v>
      </c>
      <c r="D424" s="14" t="s">
        <v>74</v>
      </c>
      <c r="E424" s="14" t="s">
        <v>49</v>
      </c>
      <c r="F424" s="7" t="s">
        <v>1203</v>
      </c>
      <c r="G424" s="7" t="s">
        <v>109</v>
      </c>
      <c r="H424" s="7" t="s">
        <v>1204</v>
      </c>
      <c r="I424" s="7" t="s">
        <v>1177</v>
      </c>
      <c r="J424" s="7" t="s">
        <v>1099</v>
      </c>
      <c r="K424" s="70">
        <v>1</v>
      </c>
      <c r="L424" s="70">
        <v>29761.304845668768</v>
      </c>
      <c r="M424" s="70">
        <f t="shared" si="28"/>
        <v>29761.304845668768</v>
      </c>
      <c r="N424" s="70">
        <f t="shared" si="29"/>
        <v>34523.113620975768</v>
      </c>
      <c r="O424" s="7">
        <v>0</v>
      </c>
      <c r="P424" s="46" t="s">
        <v>57</v>
      </c>
      <c r="Q424" s="46" t="s">
        <v>1284</v>
      </c>
      <c r="R424" s="63" t="s">
        <v>961</v>
      </c>
    </row>
    <row r="425" spans="1:18" ht="30.75" customHeight="1" x14ac:dyDescent="0.25">
      <c r="A425" s="14" t="s">
        <v>47</v>
      </c>
      <c r="B425" s="63" t="s">
        <v>48</v>
      </c>
      <c r="C425" s="13" t="s">
        <v>1260</v>
      </c>
      <c r="D425" s="14" t="s">
        <v>74</v>
      </c>
      <c r="E425" s="14" t="s">
        <v>49</v>
      </c>
      <c r="F425" s="7" t="s">
        <v>1203</v>
      </c>
      <c r="G425" s="7" t="s">
        <v>109</v>
      </c>
      <c r="H425" s="7" t="s">
        <v>1204</v>
      </c>
      <c r="I425" s="7" t="s">
        <v>1178</v>
      </c>
      <c r="J425" s="7" t="s">
        <v>1099</v>
      </c>
      <c r="K425" s="70">
        <v>1</v>
      </c>
      <c r="L425" s="70">
        <v>29761.304845668768</v>
      </c>
      <c r="M425" s="70">
        <f t="shared" si="28"/>
        <v>29761.304845668768</v>
      </c>
      <c r="N425" s="70">
        <f t="shared" si="29"/>
        <v>34523.113620975768</v>
      </c>
      <c r="O425" s="7">
        <v>0</v>
      </c>
      <c r="P425" s="46" t="s">
        <v>57</v>
      </c>
      <c r="Q425" s="46" t="s">
        <v>1284</v>
      </c>
      <c r="R425" s="63" t="s">
        <v>961</v>
      </c>
    </row>
    <row r="426" spans="1:18" ht="30.75" customHeight="1" x14ac:dyDescent="0.25">
      <c r="A426" s="14" t="s">
        <v>47</v>
      </c>
      <c r="B426" s="63" t="s">
        <v>48</v>
      </c>
      <c r="C426" s="13" t="s">
        <v>1261</v>
      </c>
      <c r="D426" s="14" t="s">
        <v>74</v>
      </c>
      <c r="E426" s="14" t="s">
        <v>49</v>
      </c>
      <c r="F426" s="7" t="s">
        <v>1203</v>
      </c>
      <c r="G426" s="7" t="s">
        <v>109</v>
      </c>
      <c r="H426" s="7" t="s">
        <v>1204</v>
      </c>
      <c r="I426" s="7" t="s">
        <v>1179</v>
      </c>
      <c r="J426" s="7" t="s">
        <v>1099</v>
      </c>
      <c r="K426" s="70">
        <v>1</v>
      </c>
      <c r="L426" s="70">
        <v>29761.304845668768</v>
      </c>
      <c r="M426" s="70">
        <f t="shared" si="28"/>
        <v>29761.304845668768</v>
      </c>
      <c r="N426" s="70">
        <f t="shared" si="29"/>
        <v>34523.113620975768</v>
      </c>
      <c r="O426" s="7">
        <v>0</v>
      </c>
      <c r="P426" s="46" t="s">
        <v>57</v>
      </c>
      <c r="Q426" s="46" t="s">
        <v>1284</v>
      </c>
      <c r="R426" s="63" t="s">
        <v>961</v>
      </c>
    </row>
    <row r="427" spans="1:18" ht="30.75" customHeight="1" x14ac:dyDescent="0.25">
      <c r="A427" s="14" t="s">
        <v>47</v>
      </c>
      <c r="B427" s="63" t="s">
        <v>48</v>
      </c>
      <c r="C427" s="13" t="s">
        <v>1262</v>
      </c>
      <c r="D427" s="14" t="s">
        <v>74</v>
      </c>
      <c r="E427" s="14" t="s">
        <v>49</v>
      </c>
      <c r="F427" s="7" t="s">
        <v>1203</v>
      </c>
      <c r="G427" s="7" t="s">
        <v>109</v>
      </c>
      <c r="H427" s="7" t="s">
        <v>1204</v>
      </c>
      <c r="I427" s="7" t="s">
        <v>1180</v>
      </c>
      <c r="J427" s="7" t="s">
        <v>1099</v>
      </c>
      <c r="K427" s="70">
        <v>1</v>
      </c>
      <c r="L427" s="70">
        <v>29761.304845668768</v>
      </c>
      <c r="M427" s="70">
        <f t="shared" si="28"/>
        <v>29761.304845668768</v>
      </c>
      <c r="N427" s="70">
        <f t="shared" si="29"/>
        <v>34523.113620975768</v>
      </c>
      <c r="O427" s="7">
        <v>0</v>
      </c>
      <c r="P427" s="46" t="s">
        <v>57</v>
      </c>
      <c r="Q427" s="46" t="s">
        <v>1284</v>
      </c>
      <c r="R427" s="63" t="s">
        <v>961</v>
      </c>
    </row>
    <row r="428" spans="1:18" ht="30.75" customHeight="1" x14ac:dyDescent="0.25">
      <c r="A428" s="14" t="s">
        <v>47</v>
      </c>
      <c r="B428" s="63" t="s">
        <v>48</v>
      </c>
      <c r="C428" s="13" t="s">
        <v>1263</v>
      </c>
      <c r="D428" s="14" t="s">
        <v>74</v>
      </c>
      <c r="E428" s="14" t="s">
        <v>49</v>
      </c>
      <c r="F428" s="7" t="s">
        <v>1203</v>
      </c>
      <c r="G428" s="7" t="s">
        <v>109</v>
      </c>
      <c r="H428" s="7" t="s">
        <v>1204</v>
      </c>
      <c r="I428" s="7" t="s">
        <v>1181</v>
      </c>
      <c r="J428" s="7" t="s">
        <v>1099</v>
      </c>
      <c r="K428" s="70">
        <v>1</v>
      </c>
      <c r="L428" s="70">
        <v>29761.304845668768</v>
      </c>
      <c r="M428" s="70">
        <f t="shared" si="28"/>
        <v>29761.304845668768</v>
      </c>
      <c r="N428" s="70">
        <f t="shared" si="29"/>
        <v>34523.113620975768</v>
      </c>
      <c r="O428" s="7">
        <v>0</v>
      </c>
      <c r="P428" s="46" t="s">
        <v>57</v>
      </c>
      <c r="Q428" s="46" t="s">
        <v>1284</v>
      </c>
      <c r="R428" s="63" t="s">
        <v>961</v>
      </c>
    </row>
    <row r="429" spans="1:18" ht="30.75" customHeight="1" x14ac:dyDescent="0.25">
      <c r="A429" s="14" t="s">
        <v>47</v>
      </c>
      <c r="B429" s="63" t="s">
        <v>48</v>
      </c>
      <c r="C429" s="13" t="s">
        <v>1264</v>
      </c>
      <c r="D429" s="14" t="s">
        <v>74</v>
      </c>
      <c r="E429" s="14" t="s">
        <v>49</v>
      </c>
      <c r="F429" s="7" t="s">
        <v>1203</v>
      </c>
      <c r="G429" s="7" t="s">
        <v>109</v>
      </c>
      <c r="H429" s="7" t="s">
        <v>1204</v>
      </c>
      <c r="I429" s="7" t="s">
        <v>1182</v>
      </c>
      <c r="J429" s="7" t="s">
        <v>1099</v>
      </c>
      <c r="K429" s="70">
        <v>1</v>
      </c>
      <c r="L429" s="70">
        <v>29761.304845668768</v>
      </c>
      <c r="M429" s="70">
        <f t="shared" si="28"/>
        <v>29761.304845668768</v>
      </c>
      <c r="N429" s="70">
        <f t="shared" si="29"/>
        <v>34523.113620975768</v>
      </c>
      <c r="O429" s="7">
        <v>0</v>
      </c>
      <c r="P429" s="46" t="s">
        <v>57</v>
      </c>
      <c r="Q429" s="46" t="s">
        <v>1284</v>
      </c>
      <c r="R429" s="63" t="s">
        <v>961</v>
      </c>
    </row>
    <row r="430" spans="1:18" ht="30.75" customHeight="1" x14ac:dyDescent="0.25">
      <c r="A430" s="14" t="s">
        <v>47</v>
      </c>
      <c r="B430" s="63" t="s">
        <v>48</v>
      </c>
      <c r="C430" s="13" t="s">
        <v>1265</v>
      </c>
      <c r="D430" s="14" t="s">
        <v>74</v>
      </c>
      <c r="E430" s="14" t="s">
        <v>49</v>
      </c>
      <c r="F430" s="7" t="s">
        <v>1203</v>
      </c>
      <c r="G430" s="7" t="s">
        <v>109</v>
      </c>
      <c r="H430" s="7" t="s">
        <v>1204</v>
      </c>
      <c r="I430" s="7" t="s">
        <v>1183</v>
      </c>
      <c r="J430" s="7" t="s">
        <v>1099</v>
      </c>
      <c r="K430" s="70">
        <v>1</v>
      </c>
      <c r="L430" s="70">
        <v>29761.304845668768</v>
      </c>
      <c r="M430" s="70">
        <f t="shared" si="28"/>
        <v>29761.304845668768</v>
      </c>
      <c r="N430" s="70">
        <f t="shared" si="29"/>
        <v>34523.113620975768</v>
      </c>
      <c r="O430" s="7">
        <v>0</v>
      </c>
      <c r="P430" s="46" t="s">
        <v>57</v>
      </c>
      <c r="Q430" s="46" t="s">
        <v>1284</v>
      </c>
      <c r="R430" s="63" t="s">
        <v>961</v>
      </c>
    </row>
    <row r="431" spans="1:18" ht="30.75" customHeight="1" x14ac:dyDescent="0.25">
      <c r="A431" s="14" t="s">
        <v>47</v>
      </c>
      <c r="B431" s="63" t="s">
        <v>48</v>
      </c>
      <c r="C431" s="13" t="s">
        <v>1266</v>
      </c>
      <c r="D431" s="14" t="s">
        <v>74</v>
      </c>
      <c r="E431" s="14" t="s">
        <v>49</v>
      </c>
      <c r="F431" s="7" t="s">
        <v>1203</v>
      </c>
      <c r="G431" s="7" t="s">
        <v>109</v>
      </c>
      <c r="H431" s="7" t="s">
        <v>1204</v>
      </c>
      <c r="I431" s="7" t="s">
        <v>1184</v>
      </c>
      <c r="J431" s="7" t="s">
        <v>1099</v>
      </c>
      <c r="K431" s="70">
        <v>1</v>
      </c>
      <c r="L431" s="70">
        <v>29761.304845668768</v>
      </c>
      <c r="M431" s="70">
        <f t="shared" si="28"/>
        <v>29761.304845668768</v>
      </c>
      <c r="N431" s="70">
        <f t="shared" si="29"/>
        <v>34523.113620975768</v>
      </c>
      <c r="O431" s="7">
        <v>0</v>
      </c>
      <c r="P431" s="46" t="s">
        <v>57</v>
      </c>
      <c r="Q431" s="46" t="s">
        <v>1284</v>
      </c>
      <c r="R431" s="63" t="s">
        <v>961</v>
      </c>
    </row>
    <row r="432" spans="1:18" ht="30.75" customHeight="1" x14ac:dyDescent="0.25">
      <c r="A432" s="14" t="s">
        <v>47</v>
      </c>
      <c r="B432" s="63" t="s">
        <v>48</v>
      </c>
      <c r="C432" s="13" t="s">
        <v>1267</v>
      </c>
      <c r="D432" s="14" t="s">
        <v>74</v>
      </c>
      <c r="E432" s="14" t="s">
        <v>49</v>
      </c>
      <c r="F432" s="7" t="s">
        <v>1203</v>
      </c>
      <c r="G432" s="7" t="s">
        <v>109</v>
      </c>
      <c r="H432" s="7" t="s">
        <v>1204</v>
      </c>
      <c r="I432" s="7" t="s">
        <v>1185</v>
      </c>
      <c r="J432" s="7" t="s">
        <v>1099</v>
      </c>
      <c r="K432" s="70">
        <v>1</v>
      </c>
      <c r="L432" s="70">
        <v>113092.95841354132</v>
      </c>
      <c r="M432" s="70">
        <f t="shared" si="28"/>
        <v>113092.95841354132</v>
      </c>
      <c r="N432" s="70">
        <f t="shared" si="29"/>
        <v>131187.83175970791</v>
      </c>
      <c r="O432" s="7">
        <v>0</v>
      </c>
      <c r="P432" s="46" t="s">
        <v>57</v>
      </c>
      <c r="Q432" s="46" t="s">
        <v>1284</v>
      </c>
      <c r="R432" s="63" t="s">
        <v>961</v>
      </c>
    </row>
    <row r="433" spans="1:18" ht="30.75" customHeight="1" x14ac:dyDescent="0.25">
      <c r="A433" s="14" t="s">
        <v>47</v>
      </c>
      <c r="B433" s="63" t="s">
        <v>48</v>
      </c>
      <c r="C433" s="13" t="s">
        <v>1268</v>
      </c>
      <c r="D433" s="14" t="s">
        <v>74</v>
      </c>
      <c r="E433" s="14" t="s">
        <v>49</v>
      </c>
      <c r="F433" s="7" t="s">
        <v>1217</v>
      </c>
      <c r="G433" s="7" t="s">
        <v>1218</v>
      </c>
      <c r="H433" s="7" t="s">
        <v>1219</v>
      </c>
      <c r="I433" s="7" t="s">
        <v>1186</v>
      </c>
      <c r="J433" s="7" t="s">
        <v>1099</v>
      </c>
      <c r="K433" s="70">
        <v>1</v>
      </c>
      <c r="L433" s="70">
        <v>17261556.810487885</v>
      </c>
      <c r="M433" s="70">
        <f t="shared" si="28"/>
        <v>17261556.810487885</v>
      </c>
      <c r="N433" s="70">
        <f t="shared" si="29"/>
        <v>20023405.900165945</v>
      </c>
      <c r="O433" s="7">
        <v>0</v>
      </c>
      <c r="P433" s="46" t="s">
        <v>57</v>
      </c>
      <c r="Q433" s="46" t="s">
        <v>1284</v>
      </c>
      <c r="R433" s="63" t="s">
        <v>961</v>
      </c>
    </row>
    <row r="434" spans="1:18" ht="30.75" customHeight="1" x14ac:dyDescent="0.25">
      <c r="A434" s="14" t="s">
        <v>47</v>
      </c>
      <c r="B434" s="63" t="s">
        <v>48</v>
      </c>
      <c r="C434" s="13" t="s">
        <v>1269</v>
      </c>
      <c r="D434" s="14" t="s">
        <v>74</v>
      </c>
      <c r="E434" s="14" t="s">
        <v>49</v>
      </c>
      <c r="F434" s="7" t="s">
        <v>1217</v>
      </c>
      <c r="G434" s="7" t="s">
        <v>1218</v>
      </c>
      <c r="H434" s="7" t="s">
        <v>1219</v>
      </c>
      <c r="I434" s="7" t="s">
        <v>1187</v>
      </c>
      <c r="J434" s="7" t="s">
        <v>1099</v>
      </c>
      <c r="K434" s="70">
        <v>1</v>
      </c>
      <c r="L434" s="70">
        <v>8928391.45370063</v>
      </c>
      <c r="M434" s="70">
        <f t="shared" si="28"/>
        <v>8928391.45370063</v>
      </c>
      <c r="N434" s="70">
        <f t="shared" si="29"/>
        <v>10356934.086292731</v>
      </c>
      <c r="O434" s="7">
        <v>0</v>
      </c>
      <c r="P434" s="46" t="s">
        <v>57</v>
      </c>
      <c r="Q434" s="46" t="s">
        <v>1284</v>
      </c>
      <c r="R434" s="63" t="s">
        <v>961</v>
      </c>
    </row>
    <row r="435" spans="1:18" ht="30.75" customHeight="1" x14ac:dyDescent="0.25">
      <c r="A435" s="14" t="s">
        <v>47</v>
      </c>
      <c r="B435" s="63" t="s">
        <v>48</v>
      </c>
      <c r="C435" s="13" t="s">
        <v>1270</v>
      </c>
      <c r="D435" s="14" t="s">
        <v>74</v>
      </c>
      <c r="E435" s="14" t="s">
        <v>49</v>
      </c>
      <c r="F435" s="7" t="s">
        <v>1217</v>
      </c>
      <c r="G435" s="7" t="s">
        <v>1218</v>
      </c>
      <c r="H435" s="7" t="s">
        <v>1219</v>
      </c>
      <c r="I435" s="7" t="s">
        <v>1188</v>
      </c>
      <c r="J435" s="7" t="s">
        <v>1099</v>
      </c>
      <c r="K435" s="70">
        <v>1</v>
      </c>
      <c r="L435" s="70">
        <v>8928391.45370063</v>
      </c>
      <c r="M435" s="70">
        <f t="shared" si="28"/>
        <v>8928391.45370063</v>
      </c>
      <c r="N435" s="70">
        <f t="shared" si="29"/>
        <v>10356934.086292731</v>
      </c>
      <c r="O435" s="7">
        <v>0</v>
      </c>
      <c r="P435" s="46" t="s">
        <v>57</v>
      </c>
      <c r="Q435" s="46" t="s">
        <v>1284</v>
      </c>
      <c r="R435" s="63" t="s">
        <v>961</v>
      </c>
    </row>
    <row r="436" spans="1:18" ht="30.75" customHeight="1" x14ac:dyDescent="0.25">
      <c r="A436" s="14" t="s">
        <v>47</v>
      </c>
      <c r="B436" s="63" t="s">
        <v>48</v>
      </c>
      <c r="C436" s="13" t="s">
        <v>1271</v>
      </c>
      <c r="D436" s="14" t="s">
        <v>74</v>
      </c>
      <c r="E436" s="14" t="s">
        <v>49</v>
      </c>
      <c r="F436" s="7" t="s">
        <v>1217</v>
      </c>
      <c r="G436" s="7" t="s">
        <v>1218</v>
      </c>
      <c r="H436" s="7" t="s">
        <v>1219</v>
      </c>
      <c r="I436" s="7" t="s">
        <v>1189</v>
      </c>
      <c r="J436" s="7" t="s">
        <v>1099</v>
      </c>
      <c r="K436" s="70">
        <v>1</v>
      </c>
      <c r="L436" s="70">
        <v>8928391.45370063</v>
      </c>
      <c r="M436" s="70">
        <f t="shared" si="28"/>
        <v>8928391.45370063</v>
      </c>
      <c r="N436" s="70">
        <f t="shared" si="29"/>
        <v>10356934.086292731</v>
      </c>
      <c r="O436" s="7">
        <v>0</v>
      </c>
      <c r="P436" s="46" t="s">
        <v>57</v>
      </c>
      <c r="Q436" s="46" t="s">
        <v>1284</v>
      </c>
      <c r="R436" s="63" t="s">
        <v>961</v>
      </c>
    </row>
    <row r="437" spans="1:18" ht="30.75" customHeight="1" x14ac:dyDescent="0.25">
      <c r="A437" s="14" t="s">
        <v>47</v>
      </c>
      <c r="B437" s="63" t="s">
        <v>48</v>
      </c>
      <c r="C437" s="13" t="s">
        <v>1272</v>
      </c>
      <c r="D437" s="14" t="s">
        <v>74</v>
      </c>
      <c r="E437" s="14" t="s">
        <v>49</v>
      </c>
      <c r="F437" s="7" t="s">
        <v>1217</v>
      </c>
      <c r="G437" s="7" t="s">
        <v>1218</v>
      </c>
      <c r="H437" s="7" t="s">
        <v>1219</v>
      </c>
      <c r="I437" s="7" t="s">
        <v>1190</v>
      </c>
      <c r="J437" s="7" t="s">
        <v>1099</v>
      </c>
      <c r="K437" s="70">
        <v>1</v>
      </c>
      <c r="L437" s="70">
        <v>8928391.45370063</v>
      </c>
      <c r="M437" s="70">
        <f t="shared" si="28"/>
        <v>8928391.45370063</v>
      </c>
      <c r="N437" s="70">
        <f t="shared" si="29"/>
        <v>10356934.086292731</v>
      </c>
      <c r="O437" s="7">
        <v>0</v>
      </c>
      <c r="P437" s="46" t="s">
        <v>57</v>
      </c>
      <c r="Q437" s="46" t="s">
        <v>1284</v>
      </c>
      <c r="R437" s="63" t="s">
        <v>961</v>
      </c>
    </row>
    <row r="438" spans="1:18" ht="30.75" customHeight="1" x14ac:dyDescent="0.25">
      <c r="A438" s="14" t="s">
        <v>47</v>
      </c>
      <c r="B438" s="63" t="s">
        <v>48</v>
      </c>
      <c r="C438" s="13" t="s">
        <v>1273</v>
      </c>
      <c r="D438" s="14" t="s">
        <v>74</v>
      </c>
      <c r="E438" s="14" t="s">
        <v>49</v>
      </c>
      <c r="F438" s="7" t="s">
        <v>1217</v>
      </c>
      <c r="G438" s="7" t="s">
        <v>1218</v>
      </c>
      <c r="H438" s="7" t="s">
        <v>1219</v>
      </c>
      <c r="I438" s="7" t="s">
        <v>1191</v>
      </c>
      <c r="J438" s="7" t="s">
        <v>1099</v>
      </c>
      <c r="K438" s="70">
        <v>1</v>
      </c>
      <c r="L438" s="70">
        <v>8928391.45370063</v>
      </c>
      <c r="M438" s="70">
        <f t="shared" si="28"/>
        <v>8928391.45370063</v>
      </c>
      <c r="N438" s="70">
        <f t="shared" si="29"/>
        <v>10356934.086292731</v>
      </c>
      <c r="O438" s="7">
        <v>0</v>
      </c>
      <c r="P438" s="46" t="s">
        <v>57</v>
      </c>
      <c r="Q438" s="46" t="s">
        <v>1284</v>
      </c>
      <c r="R438" s="63" t="s">
        <v>961</v>
      </c>
    </row>
    <row r="439" spans="1:18" ht="30.75" customHeight="1" x14ac:dyDescent="0.25">
      <c r="A439" s="14" t="s">
        <v>47</v>
      </c>
      <c r="B439" s="63" t="s">
        <v>48</v>
      </c>
      <c r="C439" s="13" t="s">
        <v>1274</v>
      </c>
      <c r="D439" s="14" t="s">
        <v>74</v>
      </c>
      <c r="E439" s="14" t="s">
        <v>49</v>
      </c>
      <c r="F439" s="7" t="s">
        <v>1220</v>
      </c>
      <c r="G439" s="7" t="s">
        <v>253</v>
      </c>
      <c r="H439" s="7" t="s">
        <v>1221</v>
      </c>
      <c r="I439" s="7" t="s">
        <v>1192</v>
      </c>
      <c r="J439" s="7" t="s">
        <v>1099</v>
      </c>
      <c r="K439" s="70">
        <v>10</v>
      </c>
      <c r="L439" s="70">
        <v>29761.304845668768</v>
      </c>
      <c r="M439" s="70">
        <f t="shared" si="28"/>
        <v>297613.04845668771</v>
      </c>
      <c r="N439" s="70">
        <f t="shared" si="29"/>
        <v>345231.13620975771</v>
      </c>
      <c r="O439" s="7">
        <v>0</v>
      </c>
      <c r="P439" s="46" t="s">
        <v>57</v>
      </c>
      <c r="Q439" s="46" t="s">
        <v>1284</v>
      </c>
      <c r="R439" s="63" t="s">
        <v>961</v>
      </c>
    </row>
    <row r="440" spans="1:18" ht="30.75" customHeight="1" x14ac:dyDescent="0.25">
      <c r="A440" s="14" t="s">
        <v>47</v>
      </c>
      <c r="B440" s="63" t="s">
        <v>48</v>
      </c>
      <c r="C440" s="13" t="s">
        <v>1275</v>
      </c>
      <c r="D440" s="14" t="s">
        <v>74</v>
      </c>
      <c r="E440" s="14" t="s">
        <v>49</v>
      </c>
      <c r="F440" s="7" t="s">
        <v>1220</v>
      </c>
      <c r="G440" s="7" t="s">
        <v>253</v>
      </c>
      <c r="H440" s="7" t="s">
        <v>1221</v>
      </c>
      <c r="I440" s="7" t="s">
        <v>1193</v>
      </c>
      <c r="J440" s="7" t="s">
        <v>1099</v>
      </c>
      <c r="K440" s="70">
        <v>8</v>
      </c>
      <c r="L440" s="70">
        <v>1964246.1198141386</v>
      </c>
      <c r="M440" s="70">
        <f t="shared" si="28"/>
        <v>15713968.958513109</v>
      </c>
      <c r="N440" s="70">
        <f t="shared" si="29"/>
        <v>18228203.991875205</v>
      </c>
      <c r="O440" s="7">
        <v>0</v>
      </c>
      <c r="P440" s="46" t="s">
        <v>57</v>
      </c>
      <c r="Q440" s="46" t="s">
        <v>1284</v>
      </c>
      <c r="R440" s="63" t="s">
        <v>961</v>
      </c>
    </row>
    <row r="441" spans="1:18" ht="30.75" customHeight="1" x14ac:dyDescent="0.25">
      <c r="A441" s="14" t="s">
        <v>47</v>
      </c>
      <c r="B441" s="63" t="s">
        <v>48</v>
      </c>
      <c r="C441" s="13" t="s">
        <v>1276</v>
      </c>
      <c r="D441" s="14" t="s">
        <v>74</v>
      </c>
      <c r="E441" s="14" t="s">
        <v>49</v>
      </c>
      <c r="F441" s="7" t="s">
        <v>1220</v>
      </c>
      <c r="G441" s="7" t="s">
        <v>253</v>
      </c>
      <c r="H441" s="7" t="s">
        <v>1221</v>
      </c>
      <c r="I441" s="7" t="s">
        <v>1194</v>
      </c>
      <c r="J441" s="7" t="s">
        <v>1099</v>
      </c>
      <c r="K441" s="70">
        <v>4</v>
      </c>
      <c r="L441" s="70">
        <v>1154738.6280119482</v>
      </c>
      <c r="M441" s="70">
        <f t="shared" si="28"/>
        <v>4618954.5120477928</v>
      </c>
      <c r="N441" s="70">
        <f t="shared" si="29"/>
        <v>5357987.2339754393</v>
      </c>
      <c r="O441" s="7">
        <v>0</v>
      </c>
      <c r="P441" s="46" t="s">
        <v>57</v>
      </c>
      <c r="Q441" s="46" t="s">
        <v>1284</v>
      </c>
      <c r="R441" s="63" t="s">
        <v>961</v>
      </c>
    </row>
    <row r="442" spans="1:18" ht="30.75" customHeight="1" x14ac:dyDescent="0.25">
      <c r="A442" s="14" t="s">
        <v>47</v>
      </c>
      <c r="B442" s="63" t="s">
        <v>48</v>
      </c>
      <c r="C442" s="13" t="s">
        <v>1277</v>
      </c>
      <c r="D442" s="14" t="s">
        <v>74</v>
      </c>
      <c r="E442" s="14" t="s">
        <v>49</v>
      </c>
      <c r="F442" s="7" t="s">
        <v>1220</v>
      </c>
      <c r="G442" s="7" t="s">
        <v>253</v>
      </c>
      <c r="H442" s="7" t="s">
        <v>1221</v>
      </c>
      <c r="I442" s="7" t="s">
        <v>1195</v>
      </c>
      <c r="J442" s="7" t="s">
        <v>1099</v>
      </c>
      <c r="K442" s="70">
        <v>5</v>
      </c>
      <c r="L442" s="70">
        <v>767841.66501825419</v>
      </c>
      <c r="M442" s="70">
        <f t="shared" si="28"/>
        <v>3839208.3250912707</v>
      </c>
      <c r="N442" s="70">
        <f t="shared" si="29"/>
        <v>4453481.6571058733</v>
      </c>
      <c r="O442" s="7">
        <v>0</v>
      </c>
      <c r="P442" s="46" t="s">
        <v>57</v>
      </c>
      <c r="Q442" s="46" t="s">
        <v>1284</v>
      </c>
      <c r="R442" s="63" t="s">
        <v>961</v>
      </c>
    </row>
    <row r="443" spans="1:18" ht="30.75" customHeight="1" x14ac:dyDescent="0.25">
      <c r="A443" s="14" t="s">
        <v>47</v>
      </c>
      <c r="B443" s="63" t="s">
        <v>48</v>
      </c>
      <c r="C443" s="13" t="s">
        <v>1278</v>
      </c>
      <c r="D443" s="14" t="s">
        <v>74</v>
      </c>
      <c r="E443" s="14" t="s">
        <v>49</v>
      </c>
      <c r="F443" s="7" t="s">
        <v>1220</v>
      </c>
      <c r="G443" s="7" t="s">
        <v>253</v>
      </c>
      <c r="H443" s="7" t="s">
        <v>1221</v>
      </c>
      <c r="I443" s="7" t="s">
        <v>1196</v>
      </c>
      <c r="J443" s="7" t="s">
        <v>1099</v>
      </c>
      <c r="K443" s="70">
        <v>14</v>
      </c>
      <c r="L443" s="70">
        <v>583321.5749751078</v>
      </c>
      <c r="M443" s="70">
        <f t="shared" si="28"/>
        <v>8166502.0496515092</v>
      </c>
      <c r="N443" s="70">
        <f t="shared" si="29"/>
        <v>9473142.3775957506</v>
      </c>
      <c r="O443" s="7">
        <v>0</v>
      </c>
      <c r="P443" s="46" t="s">
        <v>57</v>
      </c>
      <c r="Q443" s="46" t="s">
        <v>1284</v>
      </c>
      <c r="R443" s="63" t="s">
        <v>961</v>
      </c>
    </row>
    <row r="444" spans="1:18" ht="30.75" customHeight="1" x14ac:dyDescent="0.25">
      <c r="A444" s="14" t="s">
        <v>47</v>
      </c>
      <c r="B444" s="63" t="s">
        <v>48</v>
      </c>
      <c r="C444" s="13" t="s">
        <v>1279</v>
      </c>
      <c r="D444" s="14" t="s">
        <v>74</v>
      </c>
      <c r="E444" s="14" t="s">
        <v>49</v>
      </c>
      <c r="F444" s="7" t="s">
        <v>1220</v>
      </c>
      <c r="G444" s="7" t="s">
        <v>253</v>
      </c>
      <c r="H444" s="7" t="s">
        <v>1221</v>
      </c>
      <c r="I444" s="7" t="s">
        <v>1197</v>
      </c>
      <c r="J444" s="7" t="s">
        <v>1099</v>
      </c>
      <c r="K444" s="70">
        <v>2</v>
      </c>
      <c r="L444" s="70">
        <v>583321.5749751078</v>
      </c>
      <c r="M444" s="70">
        <f t="shared" si="28"/>
        <v>1166643.1499502156</v>
      </c>
      <c r="N444" s="70">
        <f t="shared" si="29"/>
        <v>1353306.0539422501</v>
      </c>
      <c r="O444" s="7">
        <v>0</v>
      </c>
      <c r="P444" s="46" t="s">
        <v>57</v>
      </c>
      <c r="Q444" s="46" t="s">
        <v>1284</v>
      </c>
      <c r="R444" s="63" t="s">
        <v>961</v>
      </c>
    </row>
    <row r="445" spans="1:18" ht="30.75" customHeight="1" x14ac:dyDescent="0.25">
      <c r="A445" s="14" t="s">
        <v>47</v>
      </c>
      <c r="B445" s="63" t="s">
        <v>48</v>
      </c>
      <c r="C445" s="13" t="s">
        <v>1280</v>
      </c>
      <c r="D445" s="14" t="s">
        <v>74</v>
      </c>
      <c r="E445" s="14" t="s">
        <v>49</v>
      </c>
      <c r="F445" s="7" t="s">
        <v>1220</v>
      </c>
      <c r="G445" s="7" t="s">
        <v>253</v>
      </c>
      <c r="H445" s="7" t="s">
        <v>1221</v>
      </c>
      <c r="I445" s="7" t="s">
        <v>1198</v>
      </c>
      <c r="J445" s="7" t="s">
        <v>1099</v>
      </c>
      <c r="K445" s="70">
        <v>8</v>
      </c>
      <c r="L445" s="70">
        <v>660700.96757384657</v>
      </c>
      <c r="M445" s="70">
        <f t="shared" si="28"/>
        <v>5285607.7405907726</v>
      </c>
      <c r="N445" s="70">
        <f t="shared" si="29"/>
        <v>6131304.9790852955</v>
      </c>
      <c r="O445" s="7">
        <v>0</v>
      </c>
      <c r="P445" s="46" t="s">
        <v>57</v>
      </c>
      <c r="Q445" s="46" t="s">
        <v>1284</v>
      </c>
      <c r="R445" s="63" t="s">
        <v>961</v>
      </c>
    </row>
    <row r="446" spans="1:18" ht="30.75" customHeight="1" x14ac:dyDescent="0.25">
      <c r="A446" s="14" t="s">
        <v>47</v>
      </c>
      <c r="B446" s="63" t="s">
        <v>48</v>
      </c>
      <c r="C446" s="13" t="s">
        <v>1281</v>
      </c>
      <c r="D446" s="14" t="s">
        <v>74</v>
      </c>
      <c r="E446" s="14" t="s">
        <v>49</v>
      </c>
      <c r="F446" s="7" t="s">
        <v>1220</v>
      </c>
      <c r="G446" s="7" t="s">
        <v>253</v>
      </c>
      <c r="H446" s="7" t="s">
        <v>1221</v>
      </c>
      <c r="I446" s="7" t="s">
        <v>1199</v>
      </c>
      <c r="J446" s="7" t="s">
        <v>1099</v>
      </c>
      <c r="K446" s="70">
        <v>1</v>
      </c>
      <c r="L446" s="70">
        <v>583321.5749751078</v>
      </c>
      <c r="M446" s="70">
        <f t="shared" si="28"/>
        <v>583321.5749751078</v>
      </c>
      <c r="N446" s="70">
        <f t="shared" si="29"/>
        <v>676653.02697112504</v>
      </c>
      <c r="O446" s="7">
        <v>0</v>
      </c>
      <c r="P446" s="46" t="s">
        <v>57</v>
      </c>
      <c r="Q446" s="46" t="s">
        <v>1284</v>
      </c>
      <c r="R446" s="63" t="s">
        <v>961</v>
      </c>
    </row>
    <row r="447" spans="1:18" ht="30.75" customHeight="1" x14ac:dyDescent="0.25">
      <c r="A447" s="14" t="s">
        <v>47</v>
      </c>
      <c r="B447" s="63" t="s">
        <v>48</v>
      </c>
      <c r="C447" s="13" t="s">
        <v>1282</v>
      </c>
      <c r="D447" s="14" t="s">
        <v>74</v>
      </c>
      <c r="E447" s="14" t="s">
        <v>49</v>
      </c>
      <c r="F447" s="7" t="s">
        <v>1220</v>
      </c>
      <c r="G447" s="7" t="s">
        <v>253</v>
      </c>
      <c r="H447" s="7" t="s">
        <v>1221</v>
      </c>
      <c r="I447" s="7" t="s">
        <v>1200</v>
      </c>
      <c r="J447" s="7" t="s">
        <v>1099</v>
      </c>
      <c r="K447" s="70">
        <v>13</v>
      </c>
      <c r="L447" s="70">
        <v>583321.5749751078</v>
      </c>
      <c r="M447" s="70">
        <f t="shared" si="28"/>
        <v>7583180.4746764014</v>
      </c>
      <c r="N447" s="70">
        <f t="shared" si="29"/>
        <v>8796489.3506246246</v>
      </c>
      <c r="O447" s="7">
        <v>0</v>
      </c>
      <c r="P447" s="46" t="s">
        <v>57</v>
      </c>
      <c r="Q447" s="46" t="s">
        <v>1284</v>
      </c>
      <c r="R447" s="63" t="s">
        <v>961</v>
      </c>
    </row>
    <row r="448" spans="1:18" ht="30.75" customHeight="1" x14ac:dyDescent="0.25">
      <c r="A448" s="14" t="s">
        <v>47</v>
      </c>
      <c r="B448" s="63" t="s">
        <v>48</v>
      </c>
      <c r="C448" s="13" t="s">
        <v>1283</v>
      </c>
      <c r="D448" s="14" t="s">
        <v>74</v>
      </c>
      <c r="E448" s="14" t="s">
        <v>49</v>
      </c>
      <c r="F448" s="7" t="s">
        <v>1220</v>
      </c>
      <c r="G448" s="7" t="s">
        <v>253</v>
      </c>
      <c r="H448" s="7" t="s">
        <v>1221</v>
      </c>
      <c r="I448" s="7" t="s">
        <v>1201</v>
      </c>
      <c r="J448" s="7" t="s">
        <v>1099</v>
      </c>
      <c r="K448" s="70">
        <v>10</v>
      </c>
      <c r="L448" s="70">
        <v>505942.18237636908</v>
      </c>
      <c r="M448" s="70">
        <f t="shared" si="28"/>
        <v>5059421.8237636909</v>
      </c>
      <c r="N448" s="70">
        <f t="shared" si="29"/>
        <v>5868929.3155658813</v>
      </c>
      <c r="O448" s="7">
        <v>0</v>
      </c>
      <c r="P448" s="46" t="s">
        <v>57</v>
      </c>
      <c r="Q448" s="46" t="s">
        <v>1284</v>
      </c>
      <c r="R448" s="63" t="s">
        <v>961</v>
      </c>
    </row>
    <row r="449" spans="1:18" ht="30.75" customHeight="1" x14ac:dyDescent="0.25">
      <c r="A449" s="14" t="s">
        <v>47</v>
      </c>
      <c r="B449" s="63" t="s">
        <v>48</v>
      </c>
      <c r="C449" s="13" t="s">
        <v>1286</v>
      </c>
      <c r="D449" s="14" t="s">
        <v>74</v>
      </c>
      <c r="E449" s="14" t="s">
        <v>49</v>
      </c>
      <c r="F449" s="7" t="s">
        <v>1217</v>
      </c>
      <c r="G449" s="7" t="s">
        <v>1218</v>
      </c>
      <c r="H449" s="7" t="s">
        <v>1219</v>
      </c>
      <c r="I449" s="7" t="s">
        <v>1202</v>
      </c>
      <c r="J449" s="7" t="s">
        <v>1099</v>
      </c>
      <c r="K449" s="70">
        <v>2</v>
      </c>
      <c r="L449" s="70">
        <v>12880692.737205442</v>
      </c>
      <c r="M449" s="70">
        <f t="shared" si="28"/>
        <v>25761385.474410884</v>
      </c>
      <c r="N449" s="70">
        <f t="shared" si="29"/>
        <v>29883207.150316622</v>
      </c>
      <c r="O449" s="7">
        <v>0</v>
      </c>
      <c r="P449" s="46" t="s">
        <v>57</v>
      </c>
      <c r="Q449" s="46" t="s">
        <v>1284</v>
      </c>
      <c r="R449" s="63" t="s">
        <v>961</v>
      </c>
    </row>
    <row r="450" spans="1:18" ht="30.75" customHeight="1" x14ac:dyDescent="0.25">
      <c r="A450" s="14" t="s">
        <v>47</v>
      </c>
      <c r="B450" s="63" t="s">
        <v>48</v>
      </c>
      <c r="C450" s="13" t="s">
        <v>1287</v>
      </c>
      <c r="D450" s="14" t="s">
        <v>74</v>
      </c>
      <c r="E450" s="14" t="s">
        <v>49</v>
      </c>
      <c r="F450" s="7" t="s">
        <v>338</v>
      </c>
      <c r="G450" s="7" t="s">
        <v>117</v>
      </c>
      <c r="H450" s="7" t="s">
        <v>339</v>
      </c>
      <c r="I450" s="7" t="s">
        <v>1295</v>
      </c>
      <c r="J450" s="7" t="s">
        <v>229</v>
      </c>
      <c r="K450" s="70">
        <v>4</v>
      </c>
      <c r="L450" s="70">
        <v>3256166.5269999998</v>
      </c>
      <c r="M450" s="70">
        <f t="shared" ref="M450:M457" si="30">K450*L450</f>
        <v>13024666.107999999</v>
      </c>
      <c r="N450" s="70">
        <f t="shared" ref="N450:N457" si="31">M450*1.16</f>
        <v>15108612.685279997</v>
      </c>
      <c r="O450" s="7">
        <v>0</v>
      </c>
      <c r="P450" s="46" t="s">
        <v>57</v>
      </c>
      <c r="Q450" s="46" t="s">
        <v>1303</v>
      </c>
      <c r="R450" s="63" t="s">
        <v>1486</v>
      </c>
    </row>
    <row r="451" spans="1:18" ht="30.75" customHeight="1" x14ac:dyDescent="0.25">
      <c r="A451" s="14" t="s">
        <v>47</v>
      </c>
      <c r="B451" s="63" t="s">
        <v>48</v>
      </c>
      <c r="C451" s="13" t="s">
        <v>1288</v>
      </c>
      <c r="D451" s="14" t="s">
        <v>74</v>
      </c>
      <c r="E451" s="14" t="s">
        <v>49</v>
      </c>
      <c r="F451" s="7" t="s">
        <v>338</v>
      </c>
      <c r="G451" s="7" t="s">
        <v>117</v>
      </c>
      <c r="H451" s="7" t="s">
        <v>339</v>
      </c>
      <c r="I451" s="7" t="s">
        <v>1296</v>
      </c>
      <c r="J451" s="7" t="s">
        <v>229</v>
      </c>
      <c r="K451" s="70">
        <v>4</v>
      </c>
      <c r="L451" s="70">
        <v>475923.47200000001</v>
      </c>
      <c r="M451" s="70">
        <f t="shared" si="30"/>
        <v>1903693.888</v>
      </c>
      <c r="N451" s="70">
        <f t="shared" si="31"/>
        <v>2208284.9100799998</v>
      </c>
      <c r="O451" s="7">
        <v>0</v>
      </c>
      <c r="P451" s="46" t="s">
        <v>57</v>
      </c>
      <c r="Q451" s="46" t="s">
        <v>1303</v>
      </c>
      <c r="R451" s="63" t="s">
        <v>1486</v>
      </c>
    </row>
    <row r="452" spans="1:18" ht="30.75" customHeight="1" x14ac:dyDescent="0.25">
      <c r="A452" s="14" t="s">
        <v>47</v>
      </c>
      <c r="B452" s="63" t="s">
        <v>48</v>
      </c>
      <c r="C452" s="13" t="s">
        <v>1289</v>
      </c>
      <c r="D452" s="14" t="s">
        <v>74</v>
      </c>
      <c r="E452" s="14" t="s">
        <v>49</v>
      </c>
      <c r="F452" s="7" t="s">
        <v>338</v>
      </c>
      <c r="G452" s="7" t="s">
        <v>117</v>
      </c>
      <c r="H452" s="7" t="s">
        <v>339</v>
      </c>
      <c r="I452" s="7" t="s">
        <v>1297</v>
      </c>
      <c r="J452" s="7" t="s">
        <v>1099</v>
      </c>
      <c r="K452" s="70">
        <v>4</v>
      </c>
      <c r="L452" s="70">
        <v>2853656.2459999998</v>
      </c>
      <c r="M452" s="70">
        <f t="shared" si="30"/>
        <v>11414624.983999999</v>
      </c>
      <c r="N452" s="70">
        <f t="shared" si="31"/>
        <v>13240964.981439998</v>
      </c>
      <c r="O452" s="7">
        <v>0</v>
      </c>
      <c r="P452" s="46" t="s">
        <v>57</v>
      </c>
      <c r="Q452" s="46" t="s">
        <v>1303</v>
      </c>
      <c r="R452" s="63" t="s">
        <v>1486</v>
      </c>
    </row>
    <row r="453" spans="1:18" ht="30.75" customHeight="1" x14ac:dyDescent="0.25">
      <c r="A453" s="14" t="s">
        <v>47</v>
      </c>
      <c r="B453" s="63" t="s">
        <v>48</v>
      </c>
      <c r="C453" s="13" t="s">
        <v>1290</v>
      </c>
      <c r="D453" s="14" t="s">
        <v>74</v>
      </c>
      <c r="E453" s="14" t="s">
        <v>49</v>
      </c>
      <c r="F453" s="7" t="s">
        <v>243</v>
      </c>
      <c r="G453" s="7" t="s">
        <v>266</v>
      </c>
      <c r="H453" s="7" t="s">
        <v>106</v>
      </c>
      <c r="I453" s="7" t="s">
        <v>1298</v>
      </c>
      <c r="J453" s="7" t="s">
        <v>229</v>
      </c>
      <c r="K453" s="70">
        <v>128</v>
      </c>
      <c r="L453" s="70">
        <v>2035.7559999999999</v>
      </c>
      <c r="M453" s="70">
        <f t="shared" si="30"/>
        <v>260576.76799999998</v>
      </c>
      <c r="N453" s="70">
        <f t="shared" si="31"/>
        <v>302269.05087999994</v>
      </c>
      <c r="O453" s="7">
        <v>0</v>
      </c>
      <c r="P453" s="46" t="s">
        <v>57</v>
      </c>
      <c r="Q453" s="46" t="s">
        <v>1303</v>
      </c>
      <c r="R453" s="63" t="s">
        <v>1486</v>
      </c>
    </row>
    <row r="454" spans="1:18" ht="30.75" customHeight="1" x14ac:dyDescent="0.25">
      <c r="A454" s="14" t="s">
        <v>47</v>
      </c>
      <c r="B454" s="63" t="s">
        <v>48</v>
      </c>
      <c r="C454" s="13" t="s">
        <v>1291</v>
      </c>
      <c r="D454" s="14" t="s">
        <v>74</v>
      </c>
      <c r="E454" s="14" t="s">
        <v>49</v>
      </c>
      <c r="F454" s="7" t="s">
        <v>338</v>
      </c>
      <c r="G454" s="7" t="s">
        <v>117</v>
      </c>
      <c r="H454" s="7" t="s">
        <v>339</v>
      </c>
      <c r="I454" s="7" t="s">
        <v>1299</v>
      </c>
      <c r="J454" s="7" t="s">
        <v>229</v>
      </c>
      <c r="K454" s="70">
        <v>74</v>
      </c>
      <c r="L454" s="70">
        <v>4411.6445000000003</v>
      </c>
      <c r="M454" s="70">
        <f t="shared" si="30"/>
        <v>326461.69300000003</v>
      </c>
      <c r="N454" s="70">
        <f t="shared" si="31"/>
        <v>378695.56388000003</v>
      </c>
      <c r="O454" s="7">
        <v>0</v>
      </c>
      <c r="P454" s="46" t="s">
        <v>57</v>
      </c>
      <c r="Q454" s="46" t="s">
        <v>1303</v>
      </c>
      <c r="R454" s="63" t="s">
        <v>1486</v>
      </c>
    </row>
    <row r="455" spans="1:18" ht="30.75" customHeight="1" x14ac:dyDescent="0.25">
      <c r="A455" s="14" t="s">
        <v>47</v>
      </c>
      <c r="B455" s="63" t="s">
        <v>48</v>
      </c>
      <c r="C455" s="13" t="s">
        <v>1292</v>
      </c>
      <c r="D455" s="14" t="s">
        <v>74</v>
      </c>
      <c r="E455" s="14" t="s">
        <v>49</v>
      </c>
      <c r="F455" s="7" t="s">
        <v>338</v>
      </c>
      <c r="G455" s="7" t="s">
        <v>117</v>
      </c>
      <c r="H455" s="7" t="s">
        <v>339</v>
      </c>
      <c r="I455" s="7" t="s">
        <v>1300</v>
      </c>
      <c r="J455" s="7" t="s">
        <v>229</v>
      </c>
      <c r="K455" s="70">
        <v>4</v>
      </c>
      <c r="L455" s="70">
        <v>1300480.237</v>
      </c>
      <c r="M455" s="70">
        <f t="shared" si="30"/>
        <v>5201920.9479999999</v>
      </c>
      <c r="N455" s="70">
        <f t="shared" si="31"/>
        <v>6034228.2996799992</v>
      </c>
      <c r="O455" s="7">
        <v>0</v>
      </c>
      <c r="P455" s="46" t="s">
        <v>57</v>
      </c>
      <c r="Q455" s="46" t="s">
        <v>1303</v>
      </c>
      <c r="R455" s="63" t="s">
        <v>1486</v>
      </c>
    </row>
    <row r="456" spans="1:18" ht="30.75" customHeight="1" x14ac:dyDescent="0.25">
      <c r="A456" s="14" t="s">
        <v>47</v>
      </c>
      <c r="B456" s="63" t="s">
        <v>48</v>
      </c>
      <c r="C456" s="13" t="s">
        <v>1293</v>
      </c>
      <c r="D456" s="14" t="s">
        <v>74</v>
      </c>
      <c r="E456" s="14" t="s">
        <v>49</v>
      </c>
      <c r="F456" s="7" t="s">
        <v>338</v>
      </c>
      <c r="G456" s="7" t="s">
        <v>117</v>
      </c>
      <c r="H456" s="7" t="s">
        <v>339</v>
      </c>
      <c r="I456" s="7" t="s">
        <v>1301</v>
      </c>
      <c r="J456" s="7" t="s">
        <v>229</v>
      </c>
      <c r="K456" s="70">
        <v>4</v>
      </c>
      <c r="L456" s="70">
        <v>436805.71499999997</v>
      </c>
      <c r="M456" s="70">
        <f t="shared" si="30"/>
        <v>1747222.8599999999</v>
      </c>
      <c r="N456" s="70">
        <f t="shared" si="31"/>
        <v>2026778.5175999997</v>
      </c>
      <c r="O456" s="7">
        <v>0</v>
      </c>
      <c r="P456" s="46" t="s">
        <v>57</v>
      </c>
      <c r="Q456" s="46" t="s">
        <v>1303</v>
      </c>
      <c r="R456" s="63" t="s">
        <v>1486</v>
      </c>
    </row>
    <row r="457" spans="1:18" ht="30.75" customHeight="1" x14ac:dyDescent="0.25">
      <c r="A457" s="14" t="s">
        <v>47</v>
      </c>
      <c r="B457" s="63" t="s">
        <v>48</v>
      </c>
      <c r="C457" s="13" t="s">
        <v>1294</v>
      </c>
      <c r="D457" s="14" t="s">
        <v>74</v>
      </c>
      <c r="E457" s="14" t="s">
        <v>49</v>
      </c>
      <c r="F457" s="7" t="s">
        <v>338</v>
      </c>
      <c r="G457" s="7" t="s">
        <v>117</v>
      </c>
      <c r="H457" s="7" t="s">
        <v>339</v>
      </c>
      <c r="I457" s="7" t="s">
        <v>1302</v>
      </c>
      <c r="J457" s="7" t="s">
        <v>1099</v>
      </c>
      <c r="K457" s="70">
        <v>4</v>
      </c>
      <c r="L457" s="70">
        <v>1935832.63</v>
      </c>
      <c r="M457" s="70">
        <f t="shared" si="30"/>
        <v>7743330.5199999996</v>
      </c>
      <c r="N457" s="70">
        <f t="shared" si="31"/>
        <v>8982263.4031999987</v>
      </c>
      <c r="O457" s="7">
        <v>0</v>
      </c>
      <c r="P457" s="46" t="s">
        <v>57</v>
      </c>
      <c r="Q457" s="46" t="s">
        <v>1303</v>
      </c>
      <c r="R457" s="63" t="s">
        <v>1486</v>
      </c>
    </row>
    <row r="458" spans="1:18" ht="30.75" customHeight="1" x14ac:dyDescent="0.25">
      <c r="A458" s="14" t="s">
        <v>47</v>
      </c>
      <c r="B458" s="63" t="s">
        <v>48</v>
      </c>
      <c r="C458" s="13" t="s">
        <v>1304</v>
      </c>
      <c r="D458" s="14" t="s">
        <v>74</v>
      </c>
      <c r="E458" s="14" t="s">
        <v>49</v>
      </c>
      <c r="F458" s="7" t="s">
        <v>96</v>
      </c>
      <c r="G458" s="7" t="s">
        <v>126</v>
      </c>
      <c r="H458" s="7" t="s">
        <v>127</v>
      </c>
      <c r="I458" s="7" t="s">
        <v>1305</v>
      </c>
      <c r="J458" s="7" t="s">
        <v>229</v>
      </c>
      <c r="K458" s="70">
        <v>3</v>
      </c>
      <c r="L458" s="70">
        <v>2089395.7874999999</v>
      </c>
      <c r="M458" s="70">
        <f t="shared" ref="M458" si="32">K458*L458</f>
        <v>6268187.3624999998</v>
      </c>
      <c r="N458" s="70">
        <f t="shared" ref="N458" si="33">M458*1.16</f>
        <v>7271097.340499999</v>
      </c>
      <c r="O458" s="7">
        <v>0</v>
      </c>
      <c r="P458" s="46" t="s">
        <v>57</v>
      </c>
      <c r="Q458" s="46" t="s">
        <v>1303</v>
      </c>
      <c r="R458" s="63" t="s">
        <v>1486</v>
      </c>
    </row>
    <row r="459" spans="1:18" ht="30.75" customHeight="1" x14ac:dyDescent="0.25">
      <c r="A459" s="14" t="s">
        <v>47</v>
      </c>
      <c r="B459" s="63" t="s">
        <v>48</v>
      </c>
      <c r="C459" s="13" t="s">
        <v>1306</v>
      </c>
      <c r="D459" s="14" t="s">
        <v>74</v>
      </c>
      <c r="E459" s="14" t="s">
        <v>49</v>
      </c>
      <c r="F459" s="7" t="s">
        <v>1378</v>
      </c>
      <c r="G459" s="7" t="s">
        <v>123</v>
      </c>
      <c r="H459" s="7" t="s">
        <v>1379</v>
      </c>
      <c r="I459" s="7" t="s">
        <v>1402</v>
      </c>
      <c r="J459" s="7" t="s">
        <v>229</v>
      </c>
      <c r="K459" s="70">
        <v>1</v>
      </c>
      <c r="L459" s="70">
        <v>4123058.2851625769</v>
      </c>
      <c r="M459" s="70">
        <f t="shared" ref="M459:M522" si="34">K459*L459</f>
        <v>4123058.2851625769</v>
      </c>
      <c r="N459" s="70">
        <f t="shared" ref="N459:N522" si="35">M459*1.16</f>
        <v>4782747.6107885893</v>
      </c>
      <c r="O459" s="7">
        <v>0</v>
      </c>
      <c r="P459" s="46" t="s">
        <v>57</v>
      </c>
      <c r="Q459" s="46" t="s">
        <v>1466</v>
      </c>
      <c r="R459" s="63" t="s">
        <v>1486</v>
      </c>
    </row>
    <row r="460" spans="1:18" ht="30.75" customHeight="1" x14ac:dyDescent="0.25">
      <c r="A460" s="14" t="s">
        <v>47</v>
      </c>
      <c r="B460" s="63" t="s">
        <v>48</v>
      </c>
      <c r="C460" s="13" t="s">
        <v>1307</v>
      </c>
      <c r="D460" s="14" t="s">
        <v>74</v>
      </c>
      <c r="E460" s="14" t="s">
        <v>49</v>
      </c>
      <c r="F460" s="7" t="s">
        <v>1203</v>
      </c>
      <c r="G460" s="7" t="s">
        <v>109</v>
      </c>
      <c r="H460" s="7" t="s">
        <v>1204</v>
      </c>
      <c r="I460" s="7" t="s">
        <v>1403</v>
      </c>
      <c r="J460" s="7" t="s">
        <v>229</v>
      </c>
      <c r="K460" s="70">
        <v>4</v>
      </c>
      <c r="L460" s="70">
        <v>70836.791942355485</v>
      </c>
      <c r="M460" s="70">
        <f t="shared" si="34"/>
        <v>283347.16776942194</v>
      </c>
      <c r="N460" s="70">
        <f t="shared" si="35"/>
        <v>328682.71461252944</v>
      </c>
      <c r="O460" s="7">
        <v>0</v>
      </c>
      <c r="P460" s="46" t="s">
        <v>57</v>
      </c>
      <c r="Q460" s="46" t="s">
        <v>1466</v>
      </c>
      <c r="R460" s="63" t="s">
        <v>1486</v>
      </c>
    </row>
    <row r="461" spans="1:18" ht="30.75" customHeight="1" x14ac:dyDescent="0.25">
      <c r="A461" s="14" t="s">
        <v>47</v>
      </c>
      <c r="B461" s="63" t="s">
        <v>48</v>
      </c>
      <c r="C461" s="13" t="s">
        <v>1308</v>
      </c>
      <c r="D461" s="14" t="s">
        <v>74</v>
      </c>
      <c r="E461" s="14" t="s">
        <v>49</v>
      </c>
      <c r="F461" s="7" t="s">
        <v>1203</v>
      </c>
      <c r="G461" s="7" t="s">
        <v>109</v>
      </c>
      <c r="H461" s="7" t="s">
        <v>1204</v>
      </c>
      <c r="I461" s="7" t="s">
        <v>1404</v>
      </c>
      <c r="J461" s="7" t="s">
        <v>1099</v>
      </c>
      <c r="K461" s="70">
        <v>48</v>
      </c>
      <c r="L461" s="70">
        <v>528408.5378368228</v>
      </c>
      <c r="M461" s="70">
        <f t="shared" si="34"/>
        <v>25363609.816167496</v>
      </c>
      <c r="N461" s="70">
        <f t="shared" si="35"/>
        <v>29421787.386754293</v>
      </c>
      <c r="O461" s="7">
        <v>0</v>
      </c>
      <c r="P461" s="46" t="s">
        <v>57</v>
      </c>
      <c r="Q461" s="46" t="s">
        <v>1466</v>
      </c>
      <c r="R461" s="63" t="s">
        <v>1486</v>
      </c>
    </row>
    <row r="462" spans="1:18" ht="30.75" customHeight="1" x14ac:dyDescent="0.25">
      <c r="A462" s="14" t="s">
        <v>47</v>
      </c>
      <c r="B462" s="63" t="s">
        <v>48</v>
      </c>
      <c r="C462" s="13" t="s">
        <v>1309</v>
      </c>
      <c r="D462" s="14" t="s">
        <v>74</v>
      </c>
      <c r="E462" s="14" t="s">
        <v>49</v>
      </c>
      <c r="F462" s="7" t="s">
        <v>333</v>
      </c>
      <c r="G462" s="7" t="s">
        <v>109</v>
      </c>
      <c r="H462" s="7" t="s">
        <v>334</v>
      </c>
      <c r="I462" s="7" t="s">
        <v>1405</v>
      </c>
      <c r="J462" s="7" t="s">
        <v>229</v>
      </c>
      <c r="K462" s="70">
        <v>16</v>
      </c>
      <c r="L462" s="70">
        <v>38774.973314905284</v>
      </c>
      <c r="M462" s="70">
        <f t="shared" si="34"/>
        <v>620399.57303848455</v>
      </c>
      <c r="N462" s="70">
        <f t="shared" si="35"/>
        <v>719663.50472464203</v>
      </c>
      <c r="O462" s="7">
        <v>0</v>
      </c>
      <c r="P462" s="46" t="s">
        <v>57</v>
      </c>
      <c r="Q462" s="46" t="s">
        <v>1466</v>
      </c>
      <c r="R462" s="63" t="s">
        <v>1486</v>
      </c>
    </row>
    <row r="463" spans="1:18" ht="30.75" customHeight="1" x14ac:dyDescent="0.25">
      <c r="A463" s="14" t="s">
        <v>47</v>
      </c>
      <c r="B463" s="63" t="s">
        <v>48</v>
      </c>
      <c r="C463" s="13" t="s">
        <v>1310</v>
      </c>
      <c r="D463" s="14" t="s">
        <v>74</v>
      </c>
      <c r="E463" s="14" t="s">
        <v>49</v>
      </c>
      <c r="F463" s="7" t="s">
        <v>333</v>
      </c>
      <c r="G463" s="7" t="s">
        <v>109</v>
      </c>
      <c r="H463" s="7" t="s">
        <v>334</v>
      </c>
      <c r="I463" s="7" t="s">
        <v>1406</v>
      </c>
      <c r="J463" s="7" t="s">
        <v>229</v>
      </c>
      <c r="K463" s="70">
        <v>4</v>
      </c>
      <c r="L463" s="70">
        <v>43739.585386092993</v>
      </c>
      <c r="M463" s="70">
        <f t="shared" si="34"/>
        <v>174958.34154437197</v>
      </c>
      <c r="N463" s="70">
        <f t="shared" si="35"/>
        <v>202951.67619147146</v>
      </c>
      <c r="O463" s="7">
        <v>0</v>
      </c>
      <c r="P463" s="46" t="s">
        <v>57</v>
      </c>
      <c r="Q463" s="46" t="s">
        <v>1466</v>
      </c>
      <c r="R463" s="63" t="s">
        <v>1486</v>
      </c>
    </row>
    <row r="464" spans="1:18" ht="30.75" customHeight="1" x14ac:dyDescent="0.25">
      <c r="A464" s="14" t="s">
        <v>47</v>
      </c>
      <c r="B464" s="63" t="s">
        <v>48</v>
      </c>
      <c r="C464" s="13" t="s">
        <v>1311</v>
      </c>
      <c r="D464" s="14" t="s">
        <v>74</v>
      </c>
      <c r="E464" s="14" t="s">
        <v>49</v>
      </c>
      <c r="F464" s="7" t="s">
        <v>333</v>
      </c>
      <c r="G464" s="7" t="s">
        <v>109</v>
      </c>
      <c r="H464" s="7" t="s">
        <v>334</v>
      </c>
      <c r="I464" s="7" t="s">
        <v>1407</v>
      </c>
      <c r="J464" s="7" t="s">
        <v>229</v>
      </c>
      <c r="K464" s="70">
        <v>4</v>
      </c>
      <c r="L464" s="70">
        <v>54652.36475011881</v>
      </c>
      <c r="M464" s="70">
        <f t="shared" si="34"/>
        <v>218609.45900047524</v>
      </c>
      <c r="N464" s="70">
        <f t="shared" si="35"/>
        <v>253586.97244055127</v>
      </c>
      <c r="O464" s="7">
        <v>0</v>
      </c>
      <c r="P464" s="46" t="s">
        <v>57</v>
      </c>
      <c r="Q464" s="46" t="s">
        <v>1466</v>
      </c>
      <c r="R464" s="63" t="s">
        <v>1486</v>
      </c>
    </row>
    <row r="465" spans="1:18" ht="30.75" customHeight="1" x14ac:dyDescent="0.25">
      <c r="A465" s="14" t="s">
        <v>47</v>
      </c>
      <c r="B465" s="63" t="s">
        <v>48</v>
      </c>
      <c r="C465" s="13" t="s">
        <v>1312</v>
      </c>
      <c r="D465" s="14" t="s">
        <v>74</v>
      </c>
      <c r="E465" s="14" t="s">
        <v>49</v>
      </c>
      <c r="F465" s="7" t="s">
        <v>333</v>
      </c>
      <c r="G465" s="7" t="s">
        <v>109</v>
      </c>
      <c r="H465" s="7" t="s">
        <v>334</v>
      </c>
      <c r="I465" s="7" t="s">
        <v>1408</v>
      </c>
      <c r="J465" s="7" t="s">
        <v>229</v>
      </c>
      <c r="K465" s="70">
        <v>1</v>
      </c>
      <c r="L465" s="70">
        <v>231687.10065130828</v>
      </c>
      <c r="M465" s="70">
        <f t="shared" si="34"/>
        <v>231687.10065130828</v>
      </c>
      <c r="N465" s="70">
        <f t="shared" si="35"/>
        <v>268757.03675551759</v>
      </c>
      <c r="O465" s="7">
        <v>0</v>
      </c>
      <c r="P465" s="46" t="s">
        <v>57</v>
      </c>
      <c r="Q465" s="46" t="s">
        <v>1466</v>
      </c>
      <c r="R465" s="63" t="s">
        <v>1486</v>
      </c>
    </row>
    <row r="466" spans="1:18" ht="30.75" customHeight="1" x14ac:dyDescent="0.25">
      <c r="A466" s="14" t="s">
        <v>47</v>
      </c>
      <c r="B466" s="63" t="s">
        <v>48</v>
      </c>
      <c r="C466" s="13" t="s">
        <v>1313</v>
      </c>
      <c r="D466" s="14" t="s">
        <v>74</v>
      </c>
      <c r="E466" s="14" t="s">
        <v>49</v>
      </c>
      <c r="F466" s="7" t="s">
        <v>1380</v>
      </c>
      <c r="G466" s="7" t="s">
        <v>323</v>
      </c>
      <c r="H466" s="7" t="s">
        <v>1381</v>
      </c>
      <c r="I466" s="7" t="s">
        <v>1409</v>
      </c>
      <c r="J466" s="7" t="s">
        <v>1099</v>
      </c>
      <c r="K466" s="70">
        <v>1</v>
      </c>
      <c r="L466" s="70">
        <v>230625.48549143167</v>
      </c>
      <c r="M466" s="70">
        <f t="shared" si="34"/>
        <v>230625.48549143167</v>
      </c>
      <c r="N466" s="70">
        <f t="shared" si="35"/>
        <v>267525.56317006069</v>
      </c>
      <c r="O466" s="7">
        <v>0</v>
      </c>
      <c r="P466" s="46" t="s">
        <v>57</v>
      </c>
      <c r="Q466" s="46" t="s">
        <v>1466</v>
      </c>
      <c r="R466" s="63" t="s">
        <v>1486</v>
      </c>
    </row>
    <row r="467" spans="1:18" ht="30.75" customHeight="1" x14ac:dyDescent="0.25">
      <c r="A467" s="14" t="s">
        <v>47</v>
      </c>
      <c r="B467" s="63" t="s">
        <v>48</v>
      </c>
      <c r="C467" s="13" t="s">
        <v>1314</v>
      </c>
      <c r="D467" s="14" t="s">
        <v>74</v>
      </c>
      <c r="E467" s="14" t="s">
        <v>49</v>
      </c>
      <c r="F467" s="7" t="s">
        <v>1382</v>
      </c>
      <c r="G467" s="7" t="s">
        <v>1383</v>
      </c>
      <c r="H467" s="7" t="s">
        <v>1384</v>
      </c>
      <c r="I467" s="7" t="s">
        <v>1410</v>
      </c>
      <c r="J467" s="7" t="s">
        <v>229</v>
      </c>
      <c r="K467" s="70">
        <v>4</v>
      </c>
      <c r="L467" s="70">
        <v>9394305.4056905322</v>
      </c>
      <c r="M467" s="70">
        <f t="shared" si="34"/>
        <v>37577221.622762129</v>
      </c>
      <c r="N467" s="70">
        <f t="shared" si="35"/>
        <v>43589577.08240407</v>
      </c>
      <c r="O467" s="7">
        <v>0</v>
      </c>
      <c r="P467" s="46" t="s">
        <v>57</v>
      </c>
      <c r="Q467" s="46" t="s">
        <v>1466</v>
      </c>
      <c r="R467" s="63" t="s">
        <v>1486</v>
      </c>
    </row>
    <row r="468" spans="1:18" ht="30.75" customHeight="1" x14ac:dyDescent="0.25">
      <c r="A468" s="14" t="s">
        <v>47</v>
      </c>
      <c r="B468" s="63" t="s">
        <v>48</v>
      </c>
      <c r="C468" s="13" t="s">
        <v>1315</v>
      </c>
      <c r="D468" s="14" t="s">
        <v>74</v>
      </c>
      <c r="E468" s="14" t="s">
        <v>49</v>
      </c>
      <c r="F468" s="7" t="s">
        <v>1385</v>
      </c>
      <c r="G468" s="7" t="s">
        <v>1032</v>
      </c>
      <c r="H468" s="7" t="s">
        <v>1386</v>
      </c>
      <c r="I468" s="7" t="s">
        <v>1411</v>
      </c>
      <c r="J468" s="7" t="s">
        <v>229</v>
      </c>
      <c r="K468" s="70">
        <v>10</v>
      </c>
      <c r="L468" s="70">
        <v>1184533.5426035083</v>
      </c>
      <c r="M468" s="70">
        <f t="shared" si="34"/>
        <v>11845335.426035084</v>
      </c>
      <c r="N468" s="70">
        <f t="shared" si="35"/>
        <v>13740589.094200697</v>
      </c>
      <c r="O468" s="7">
        <v>0</v>
      </c>
      <c r="P468" s="46" t="s">
        <v>57</v>
      </c>
      <c r="Q468" s="46" t="s">
        <v>1466</v>
      </c>
      <c r="R468" s="63" t="s">
        <v>1486</v>
      </c>
    </row>
    <row r="469" spans="1:18" ht="30.75" customHeight="1" x14ac:dyDescent="0.25">
      <c r="A469" s="14" t="s">
        <v>47</v>
      </c>
      <c r="B469" s="63" t="s">
        <v>48</v>
      </c>
      <c r="C469" s="13" t="s">
        <v>1316</v>
      </c>
      <c r="D469" s="14" t="s">
        <v>74</v>
      </c>
      <c r="E469" s="14" t="s">
        <v>49</v>
      </c>
      <c r="F469" s="7" t="s">
        <v>1378</v>
      </c>
      <c r="G469" s="7" t="s">
        <v>123</v>
      </c>
      <c r="H469" s="7" t="s">
        <v>1379</v>
      </c>
      <c r="I469" s="7" t="s">
        <v>1412</v>
      </c>
      <c r="J469" s="7" t="s">
        <v>229</v>
      </c>
      <c r="K469" s="70">
        <v>1</v>
      </c>
      <c r="L469" s="70">
        <v>5618733.5375399236</v>
      </c>
      <c r="M469" s="70">
        <f t="shared" si="34"/>
        <v>5618733.5375399236</v>
      </c>
      <c r="N469" s="70">
        <f t="shared" si="35"/>
        <v>6517730.903546311</v>
      </c>
      <c r="O469" s="7">
        <v>0</v>
      </c>
      <c r="P469" s="46" t="s">
        <v>57</v>
      </c>
      <c r="Q469" s="46" t="s">
        <v>1466</v>
      </c>
      <c r="R469" s="63" t="s">
        <v>1486</v>
      </c>
    </row>
    <row r="470" spans="1:18" ht="30.75" customHeight="1" x14ac:dyDescent="0.25">
      <c r="A470" s="14" t="s">
        <v>47</v>
      </c>
      <c r="B470" s="63" t="s">
        <v>48</v>
      </c>
      <c r="C470" s="13" t="s">
        <v>1317</v>
      </c>
      <c r="D470" s="14" t="s">
        <v>74</v>
      </c>
      <c r="E470" s="14" t="s">
        <v>49</v>
      </c>
      <c r="F470" s="7" t="s">
        <v>1203</v>
      </c>
      <c r="G470" s="7" t="s">
        <v>109</v>
      </c>
      <c r="H470" s="7" t="s">
        <v>1204</v>
      </c>
      <c r="I470" s="7" t="s">
        <v>1413</v>
      </c>
      <c r="J470" s="7" t="s">
        <v>1099</v>
      </c>
      <c r="K470" s="70">
        <v>24</v>
      </c>
      <c r="L470" s="70">
        <v>2239206.5719738738</v>
      </c>
      <c r="M470" s="70">
        <f t="shared" si="34"/>
        <v>53740957.727372974</v>
      </c>
      <c r="N470" s="70">
        <f t="shared" si="35"/>
        <v>62339510.963752642</v>
      </c>
      <c r="O470" s="7">
        <v>0</v>
      </c>
      <c r="P470" s="46" t="s">
        <v>57</v>
      </c>
      <c r="Q470" s="46" t="s">
        <v>1466</v>
      </c>
      <c r="R470" s="63" t="s">
        <v>1486</v>
      </c>
    </row>
    <row r="471" spans="1:18" ht="30.75" customHeight="1" x14ac:dyDescent="0.25">
      <c r="A471" s="14" t="s">
        <v>47</v>
      </c>
      <c r="B471" s="63" t="s">
        <v>48</v>
      </c>
      <c r="C471" s="13" t="s">
        <v>1318</v>
      </c>
      <c r="D471" s="14" t="s">
        <v>74</v>
      </c>
      <c r="E471" s="14" t="s">
        <v>49</v>
      </c>
      <c r="F471" s="7" t="s">
        <v>1380</v>
      </c>
      <c r="G471" s="7" t="s">
        <v>323</v>
      </c>
      <c r="H471" s="7" t="s">
        <v>1381</v>
      </c>
      <c r="I471" s="7" t="s">
        <v>1414</v>
      </c>
      <c r="J471" s="7" t="s">
        <v>1099</v>
      </c>
      <c r="K471" s="70">
        <v>1</v>
      </c>
      <c r="L471" s="70">
        <v>1577846.3473501496</v>
      </c>
      <c r="M471" s="70">
        <f t="shared" si="34"/>
        <v>1577846.3473501496</v>
      </c>
      <c r="N471" s="70">
        <f t="shared" si="35"/>
        <v>1830301.7629261734</v>
      </c>
      <c r="O471" s="7">
        <v>0</v>
      </c>
      <c r="P471" s="46" t="s">
        <v>57</v>
      </c>
      <c r="Q471" s="46" t="s">
        <v>1466</v>
      </c>
      <c r="R471" s="63" t="s">
        <v>1486</v>
      </c>
    </row>
    <row r="472" spans="1:18" ht="30.75" customHeight="1" x14ac:dyDescent="0.25">
      <c r="A472" s="14" t="s">
        <v>47</v>
      </c>
      <c r="B472" s="63" t="s">
        <v>48</v>
      </c>
      <c r="C472" s="13" t="s">
        <v>1319</v>
      </c>
      <c r="D472" s="14" t="s">
        <v>74</v>
      </c>
      <c r="E472" s="14" t="s">
        <v>49</v>
      </c>
      <c r="F472" s="7" t="s">
        <v>1387</v>
      </c>
      <c r="G472" s="7" t="s">
        <v>1388</v>
      </c>
      <c r="H472" s="7" t="s">
        <v>1389</v>
      </c>
      <c r="I472" s="7" t="s">
        <v>1415</v>
      </c>
      <c r="J472" s="7" t="s">
        <v>229</v>
      </c>
      <c r="K472" s="70">
        <v>4</v>
      </c>
      <c r="L472" s="70">
        <v>9456191.3247162811</v>
      </c>
      <c r="M472" s="70">
        <f t="shared" si="34"/>
        <v>37824765.298865125</v>
      </c>
      <c r="N472" s="70">
        <f t="shared" si="35"/>
        <v>43876727.746683538</v>
      </c>
      <c r="O472" s="7">
        <v>0</v>
      </c>
      <c r="P472" s="46" t="s">
        <v>57</v>
      </c>
      <c r="Q472" s="46" t="s">
        <v>1466</v>
      </c>
      <c r="R472" s="63" t="s">
        <v>1486</v>
      </c>
    </row>
    <row r="473" spans="1:18" ht="30.75" customHeight="1" x14ac:dyDescent="0.25">
      <c r="A473" s="14" t="s">
        <v>47</v>
      </c>
      <c r="B473" s="63" t="s">
        <v>48</v>
      </c>
      <c r="C473" s="13" t="s">
        <v>1320</v>
      </c>
      <c r="D473" s="14" t="s">
        <v>74</v>
      </c>
      <c r="E473" s="14" t="s">
        <v>49</v>
      </c>
      <c r="F473" s="7" t="s">
        <v>1382</v>
      </c>
      <c r="G473" s="7" t="s">
        <v>1383</v>
      </c>
      <c r="H473" s="7" t="s">
        <v>1384</v>
      </c>
      <c r="I473" s="7" t="s">
        <v>1416</v>
      </c>
      <c r="J473" s="7" t="s">
        <v>229</v>
      </c>
      <c r="K473" s="70">
        <v>4</v>
      </c>
      <c r="L473" s="70">
        <v>11612784.462067405</v>
      </c>
      <c r="M473" s="70">
        <f t="shared" si="34"/>
        <v>46451137.848269619</v>
      </c>
      <c r="N473" s="70">
        <f t="shared" si="35"/>
        <v>53883319.903992757</v>
      </c>
      <c r="O473" s="7">
        <v>0</v>
      </c>
      <c r="P473" s="46" t="s">
        <v>57</v>
      </c>
      <c r="Q473" s="46" t="s">
        <v>1466</v>
      </c>
      <c r="R473" s="63" t="s">
        <v>1486</v>
      </c>
    </row>
    <row r="474" spans="1:18" ht="30.75" customHeight="1" x14ac:dyDescent="0.25">
      <c r="A474" s="14" t="s">
        <v>47</v>
      </c>
      <c r="B474" s="63" t="s">
        <v>48</v>
      </c>
      <c r="C474" s="13" t="s">
        <v>1321</v>
      </c>
      <c r="D474" s="14" t="s">
        <v>74</v>
      </c>
      <c r="E474" s="14" t="s">
        <v>49</v>
      </c>
      <c r="F474" s="7" t="s">
        <v>1385</v>
      </c>
      <c r="G474" s="7" t="s">
        <v>1032</v>
      </c>
      <c r="H474" s="7" t="s">
        <v>1386</v>
      </c>
      <c r="I474" s="7" t="s">
        <v>1417</v>
      </c>
      <c r="J474" s="7" t="s">
        <v>229</v>
      </c>
      <c r="K474" s="70">
        <v>10</v>
      </c>
      <c r="L474" s="70">
        <v>1733185.6244203311</v>
      </c>
      <c r="M474" s="70">
        <f t="shared" si="34"/>
        <v>17331856.24420331</v>
      </c>
      <c r="N474" s="70">
        <f t="shared" si="35"/>
        <v>20104953.24327584</v>
      </c>
      <c r="O474" s="7">
        <v>0</v>
      </c>
      <c r="P474" s="46" t="s">
        <v>57</v>
      </c>
      <c r="Q474" s="46" t="s">
        <v>1466</v>
      </c>
      <c r="R474" s="63" t="s">
        <v>1486</v>
      </c>
    </row>
    <row r="475" spans="1:18" ht="30.75" customHeight="1" x14ac:dyDescent="0.25">
      <c r="A475" s="14" t="s">
        <v>47</v>
      </c>
      <c r="B475" s="63" t="s">
        <v>48</v>
      </c>
      <c r="C475" s="13" t="s">
        <v>1322</v>
      </c>
      <c r="D475" s="14" t="s">
        <v>74</v>
      </c>
      <c r="E475" s="14" t="s">
        <v>49</v>
      </c>
      <c r="F475" s="7" t="s">
        <v>1203</v>
      </c>
      <c r="G475" s="7" t="s">
        <v>109</v>
      </c>
      <c r="H475" s="7" t="s">
        <v>1204</v>
      </c>
      <c r="I475" s="7" t="s">
        <v>1418</v>
      </c>
      <c r="J475" s="7" t="s">
        <v>229</v>
      </c>
      <c r="K475" s="70">
        <v>4</v>
      </c>
      <c r="L475" s="70">
        <v>16663.194813357499</v>
      </c>
      <c r="M475" s="70">
        <f t="shared" si="34"/>
        <v>66652.779253429995</v>
      </c>
      <c r="N475" s="70">
        <f t="shared" si="35"/>
        <v>77317.223933978792</v>
      </c>
      <c r="O475" s="7">
        <v>0</v>
      </c>
      <c r="P475" s="46" t="s">
        <v>57</v>
      </c>
      <c r="Q475" s="46" t="s">
        <v>1466</v>
      </c>
      <c r="R475" s="63" t="s">
        <v>1486</v>
      </c>
    </row>
    <row r="476" spans="1:18" ht="30.75" customHeight="1" x14ac:dyDescent="0.25">
      <c r="A476" s="14" t="s">
        <v>47</v>
      </c>
      <c r="B476" s="63" t="s">
        <v>48</v>
      </c>
      <c r="C476" s="13" t="s">
        <v>1323</v>
      </c>
      <c r="D476" s="14" t="s">
        <v>74</v>
      </c>
      <c r="E476" s="14" t="s">
        <v>49</v>
      </c>
      <c r="F476" s="7" t="s">
        <v>1390</v>
      </c>
      <c r="G476" s="7" t="s">
        <v>253</v>
      </c>
      <c r="H476" s="7" t="s">
        <v>1391</v>
      </c>
      <c r="I476" s="7" t="s">
        <v>1419</v>
      </c>
      <c r="J476" s="7" t="s">
        <v>229</v>
      </c>
      <c r="K476" s="70">
        <v>2</v>
      </c>
      <c r="L476" s="70">
        <v>3889612.2339032376</v>
      </c>
      <c r="M476" s="70">
        <f t="shared" si="34"/>
        <v>7779224.4678064752</v>
      </c>
      <c r="N476" s="70">
        <f t="shared" si="35"/>
        <v>9023900.3826555107</v>
      </c>
      <c r="O476" s="7">
        <v>0</v>
      </c>
      <c r="P476" s="46" t="s">
        <v>57</v>
      </c>
      <c r="Q476" s="46" t="s">
        <v>1466</v>
      </c>
      <c r="R476" s="63" t="s">
        <v>1486</v>
      </c>
    </row>
    <row r="477" spans="1:18" ht="30.75" customHeight="1" x14ac:dyDescent="0.25">
      <c r="A477" s="14" t="s">
        <v>47</v>
      </c>
      <c r="B477" s="63" t="s">
        <v>48</v>
      </c>
      <c r="C477" s="13" t="s">
        <v>1324</v>
      </c>
      <c r="D477" s="14" t="s">
        <v>74</v>
      </c>
      <c r="E477" s="14" t="s">
        <v>49</v>
      </c>
      <c r="F477" s="7" t="s">
        <v>1390</v>
      </c>
      <c r="G477" s="7" t="s">
        <v>253</v>
      </c>
      <c r="H477" s="7" t="s">
        <v>1391</v>
      </c>
      <c r="I477" s="7" t="s">
        <v>1420</v>
      </c>
      <c r="J477" s="7" t="s">
        <v>229</v>
      </c>
      <c r="K477" s="70">
        <v>2</v>
      </c>
      <c r="L477" s="70">
        <v>4035875.7421556506</v>
      </c>
      <c r="M477" s="70">
        <f t="shared" si="34"/>
        <v>8071751.4843113013</v>
      </c>
      <c r="N477" s="70">
        <f t="shared" si="35"/>
        <v>9363231.7218011096</v>
      </c>
      <c r="O477" s="7">
        <v>0</v>
      </c>
      <c r="P477" s="46" t="s">
        <v>57</v>
      </c>
      <c r="Q477" s="46" t="s">
        <v>1466</v>
      </c>
      <c r="R477" s="63" t="s">
        <v>1486</v>
      </c>
    </row>
    <row r="478" spans="1:18" ht="30.75" customHeight="1" x14ac:dyDescent="0.25">
      <c r="A478" s="14" t="s">
        <v>47</v>
      </c>
      <c r="B478" s="63" t="s">
        <v>48</v>
      </c>
      <c r="C478" s="13" t="s">
        <v>1325</v>
      </c>
      <c r="D478" s="14" t="s">
        <v>74</v>
      </c>
      <c r="E478" s="14" t="s">
        <v>49</v>
      </c>
      <c r="F478" s="7" t="s">
        <v>1390</v>
      </c>
      <c r="G478" s="7" t="s">
        <v>253</v>
      </c>
      <c r="H478" s="7" t="s">
        <v>1391</v>
      </c>
      <c r="I478" s="7" t="s">
        <v>1421</v>
      </c>
      <c r="J478" s="7" t="s">
        <v>229</v>
      </c>
      <c r="K478" s="70">
        <v>4</v>
      </c>
      <c r="L478" s="70">
        <v>3889612.2339032376</v>
      </c>
      <c r="M478" s="70">
        <f t="shared" si="34"/>
        <v>15558448.93561295</v>
      </c>
      <c r="N478" s="70">
        <f t="shared" si="35"/>
        <v>18047800.765311021</v>
      </c>
      <c r="O478" s="7">
        <v>0</v>
      </c>
      <c r="P478" s="46" t="s">
        <v>57</v>
      </c>
      <c r="Q478" s="46" t="s">
        <v>1466</v>
      </c>
      <c r="R478" s="63" t="s">
        <v>1486</v>
      </c>
    </row>
    <row r="479" spans="1:18" ht="30.75" customHeight="1" x14ac:dyDescent="0.25">
      <c r="A479" s="14" t="s">
        <v>47</v>
      </c>
      <c r="B479" s="63" t="s">
        <v>48</v>
      </c>
      <c r="C479" s="13" t="s">
        <v>1326</v>
      </c>
      <c r="D479" s="14" t="s">
        <v>74</v>
      </c>
      <c r="E479" s="14" t="s">
        <v>49</v>
      </c>
      <c r="F479" s="7" t="s">
        <v>1390</v>
      </c>
      <c r="G479" s="7" t="s">
        <v>253</v>
      </c>
      <c r="H479" s="7" t="s">
        <v>1391</v>
      </c>
      <c r="I479" s="7" t="s">
        <v>1422</v>
      </c>
      <c r="J479" s="7" t="s">
        <v>229</v>
      </c>
      <c r="K479" s="70">
        <v>2</v>
      </c>
      <c r="L479" s="70">
        <v>3160855.0586149939</v>
      </c>
      <c r="M479" s="70">
        <f t="shared" si="34"/>
        <v>6321710.1172299879</v>
      </c>
      <c r="N479" s="70">
        <f t="shared" si="35"/>
        <v>7333183.735986785</v>
      </c>
      <c r="O479" s="7">
        <v>0</v>
      </c>
      <c r="P479" s="46" t="s">
        <v>57</v>
      </c>
      <c r="Q479" s="46" t="s">
        <v>1466</v>
      </c>
      <c r="R479" s="63" t="s">
        <v>1486</v>
      </c>
    </row>
    <row r="480" spans="1:18" ht="30.75" customHeight="1" x14ac:dyDescent="0.25">
      <c r="A480" s="14" t="s">
        <v>47</v>
      </c>
      <c r="B480" s="63" t="s">
        <v>48</v>
      </c>
      <c r="C480" s="13" t="s">
        <v>1327</v>
      </c>
      <c r="D480" s="14" t="s">
        <v>74</v>
      </c>
      <c r="E480" s="14" t="s">
        <v>49</v>
      </c>
      <c r="F480" s="7" t="s">
        <v>1390</v>
      </c>
      <c r="G480" s="7" t="s">
        <v>253</v>
      </c>
      <c r="H480" s="7" t="s">
        <v>1391</v>
      </c>
      <c r="I480" s="7" t="s">
        <v>1423</v>
      </c>
      <c r="J480" s="7" t="s">
        <v>229</v>
      </c>
      <c r="K480" s="70">
        <v>2</v>
      </c>
      <c r="L480" s="70">
        <v>2763837.0088005476</v>
      </c>
      <c r="M480" s="70">
        <f t="shared" si="34"/>
        <v>5527674.0176010951</v>
      </c>
      <c r="N480" s="70">
        <f t="shared" si="35"/>
        <v>6412101.8604172701</v>
      </c>
      <c r="O480" s="7">
        <v>0</v>
      </c>
      <c r="P480" s="46" t="s">
        <v>57</v>
      </c>
      <c r="Q480" s="46" t="s">
        <v>1466</v>
      </c>
      <c r="R480" s="63" t="s">
        <v>1486</v>
      </c>
    </row>
    <row r="481" spans="1:18" ht="30.75" customHeight="1" x14ac:dyDescent="0.25">
      <c r="A481" s="14" t="s">
        <v>47</v>
      </c>
      <c r="B481" s="63" t="s">
        <v>48</v>
      </c>
      <c r="C481" s="13" t="s">
        <v>1328</v>
      </c>
      <c r="D481" s="14" t="s">
        <v>74</v>
      </c>
      <c r="E481" s="14" t="s">
        <v>49</v>
      </c>
      <c r="F481" s="7" t="s">
        <v>1390</v>
      </c>
      <c r="G481" s="7" t="s">
        <v>253</v>
      </c>
      <c r="H481" s="7" t="s">
        <v>1391</v>
      </c>
      <c r="I481" s="7" t="s">
        <v>1424</v>
      </c>
      <c r="J481" s="7" t="s">
        <v>229</v>
      </c>
      <c r="K481" s="70">
        <v>2</v>
      </c>
      <c r="L481" s="70">
        <v>2447605.7910543592</v>
      </c>
      <c r="M481" s="70">
        <f t="shared" si="34"/>
        <v>4895211.5821087183</v>
      </c>
      <c r="N481" s="70">
        <f t="shared" si="35"/>
        <v>5678445.4352461128</v>
      </c>
      <c r="O481" s="7">
        <v>0</v>
      </c>
      <c r="P481" s="46" t="s">
        <v>57</v>
      </c>
      <c r="Q481" s="46" t="s">
        <v>1466</v>
      </c>
      <c r="R481" s="63" t="s">
        <v>1486</v>
      </c>
    </row>
    <row r="482" spans="1:18" ht="30.75" customHeight="1" x14ac:dyDescent="0.25">
      <c r="A482" s="14" t="s">
        <v>47</v>
      </c>
      <c r="B482" s="63" t="s">
        <v>48</v>
      </c>
      <c r="C482" s="13" t="s">
        <v>1329</v>
      </c>
      <c r="D482" s="14" t="s">
        <v>74</v>
      </c>
      <c r="E482" s="14" t="s">
        <v>49</v>
      </c>
      <c r="F482" s="7" t="s">
        <v>1390</v>
      </c>
      <c r="G482" s="7" t="s">
        <v>253</v>
      </c>
      <c r="H482" s="7" t="s">
        <v>1391</v>
      </c>
      <c r="I482" s="7" t="s">
        <v>1425</v>
      </c>
      <c r="J482" s="7" t="s">
        <v>229</v>
      </c>
      <c r="K482" s="70">
        <v>2</v>
      </c>
      <c r="L482" s="70">
        <v>2763909.8647428919</v>
      </c>
      <c r="M482" s="70">
        <f t="shared" si="34"/>
        <v>5527819.7294857837</v>
      </c>
      <c r="N482" s="70">
        <f t="shared" si="35"/>
        <v>6412270.8862035088</v>
      </c>
      <c r="O482" s="7">
        <v>0</v>
      </c>
      <c r="P482" s="46" t="s">
        <v>57</v>
      </c>
      <c r="Q482" s="46" t="s">
        <v>1466</v>
      </c>
      <c r="R482" s="63" t="s">
        <v>1486</v>
      </c>
    </row>
    <row r="483" spans="1:18" ht="30.75" customHeight="1" x14ac:dyDescent="0.25">
      <c r="A483" s="14" t="s">
        <v>47</v>
      </c>
      <c r="B483" s="63" t="s">
        <v>48</v>
      </c>
      <c r="C483" s="13" t="s">
        <v>1330</v>
      </c>
      <c r="D483" s="14" t="s">
        <v>74</v>
      </c>
      <c r="E483" s="14" t="s">
        <v>49</v>
      </c>
      <c r="F483" s="7" t="s">
        <v>1390</v>
      </c>
      <c r="G483" s="7" t="s">
        <v>253</v>
      </c>
      <c r="H483" s="7" t="s">
        <v>1391</v>
      </c>
      <c r="I483" s="7" t="s">
        <v>1426</v>
      </c>
      <c r="J483" s="7" t="s">
        <v>229</v>
      </c>
      <c r="K483" s="70">
        <v>2</v>
      </c>
      <c r="L483" s="70">
        <v>2007545.491301974</v>
      </c>
      <c r="M483" s="70">
        <f t="shared" si="34"/>
        <v>4015090.9826039481</v>
      </c>
      <c r="N483" s="70">
        <f t="shared" si="35"/>
        <v>4657505.5398205798</v>
      </c>
      <c r="O483" s="7">
        <v>0</v>
      </c>
      <c r="P483" s="46" t="s">
        <v>57</v>
      </c>
      <c r="Q483" s="46" t="s">
        <v>1466</v>
      </c>
      <c r="R483" s="63" t="s">
        <v>1486</v>
      </c>
    </row>
    <row r="484" spans="1:18" ht="30.75" customHeight="1" x14ac:dyDescent="0.25">
      <c r="A484" s="14" t="s">
        <v>47</v>
      </c>
      <c r="B484" s="63" t="s">
        <v>48</v>
      </c>
      <c r="C484" s="13" t="s">
        <v>1331</v>
      </c>
      <c r="D484" s="14" t="s">
        <v>74</v>
      </c>
      <c r="E484" s="14" t="s">
        <v>49</v>
      </c>
      <c r="F484" s="7" t="s">
        <v>1203</v>
      </c>
      <c r="G484" s="7" t="s">
        <v>109</v>
      </c>
      <c r="H484" s="7" t="s">
        <v>1204</v>
      </c>
      <c r="I484" s="7" t="s">
        <v>1427</v>
      </c>
      <c r="J484" s="7" t="s">
        <v>229</v>
      </c>
      <c r="K484" s="70">
        <v>2</v>
      </c>
      <c r="L484" s="70">
        <v>93937.329661435404</v>
      </c>
      <c r="M484" s="70">
        <f t="shared" si="34"/>
        <v>187874.65932287081</v>
      </c>
      <c r="N484" s="70">
        <f t="shared" si="35"/>
        <v>217934.60481453012</v>
      </c>
      <c r="O484" s="7">
        <v>0</v>
      </c>
      <c r="P484" s="46" t="s">
        <v>57</v>
      </c>
      <c r="Q484" s="46" t="s">
        <v>1466</v>
      </c>
      <c r="R484" s="63" t="s">
        <v>1486</v>
      </c>
    </row>
    <row r="485" spans="1:18" ht="30.75" customHeight="1" x14ac:dyDescent="0.25">
      <c r="A485" s="14" t="s">
        <v>47</v>
      </c>
      <c r="B485" s="63" t="s">
        <v>48</v>
      </c>
      <c r="C485" s="13" t="s">
        <v>1332</v>
      </c>
      <c r="D485" s="14" t="s">
        <v>74</v>
      </c>
      <c r="E485" s="14" t="s">
        <v>49</v>
      </c>
      <c r="F485" s="7" t="s">
        <v>1203</v>
      </c>
      <c r="G485" s="7" t="s">
        <v>109</v>
      </c>
      <c r="H485" s="7" t="s">
        <v>1204</v>
      </c>
      <c r="I485" s="7" t="s">
        <v>1428</v>
      </c>
      <c r="J485" s="7" t="s">
        <v>229</v>
      </c>
      <c r="K485" s="70">
        <v>4</v>
      </c>
      <c r="L485" s="70">
        <v>1617167.7402326388</v>
      </c>
      <c r="M485" s="70">
        <f t="shared" si="34"/>
        <v>6468670.9609305551</v>
      </c>
      <c r="N485" s="70">
        <f t="shared" si="35"/>
        <v>7503658.3146794438</v>
      </c>
      <c r="O485" s="7">
        <v>0</v>
      </c>
      <c r="P485" s="46" t="s">
        <v>57</v>
      </c>
      <c r="Q485" s="46" t="s">
        <v>1466</v>
      </c>
      <c r="R485" s="63" t="s">
        <v>1486</v>
      </c>
    </row>
    <row r="486" spans="1:18" ht="30.75" customHeight="1" x14ac:dyDescent="0.25">
      <c r="A486" s="14" t="s">
        <v>47</v>
      </c>
      <c r="B486" s="63" t="s">
        <v>48</v>
      </c>
      <c r="C486" s="13" t="s">
        <v>1333</v>
      </c>
      <c r="D486" s="14" t="s">
        <v>74</v>
      </c>
      <c r="E486" s="14" t="s">
        <v>49</v>
      </c>
      <c r="F486" s="7" t="s">
        <v>1203</v>
      </c>
      <c r="G486" s="7" t="s">
        <v>109</v>
      </c>
      <c r="H486" s="7" t="s">
        <v>1204</v>
      </c>
      <c r="I486" s="7" t="s">
        <v>1429</v>
      </c>
      <c r="J486" s="7" t="s">
        <v>229</v>
      </c>
      <c r="K486" s="70">
        <v>4</v>
      </c>
      <c r="L486" s="70">
        <v>54865.728581270487</v>
      </c>
      <c r="M486" s="70">
        <f t="shared" si="34"/>
        <v>219462.91432508195</v>
      </c>
      <c r="N486" s="70">
        <f t="shared" si="35"/>
        <v>254576.98061709505</v>
      </c>
      <c r="O486" s="7">
        <v>0</v>
      </c>
      <c r="P486" s="46" t="s">
        <v>57</v>
      </c>
      <c r="Q486" s="46" t="s">
        <v>1466</v>
      </c>
      <c r="R486" s="63" t="s">
        <v>1486</v>
      </c>
    </row>
    <row r="487" spans="1:18" ht="30.75" customHeight="1" x14ac:dyDescent="0.25">
      <c r="A487" s="14" t="s">
        <v>47</v>
      </c>
      <c r="B487" s="63" t="s">
        <v>48</v>
      </c>
      <c r="C487" s="13" t="s">
        <v>1334</v>
      </c>
      <c r="D487" s="14" t="s">
        <v>74</v>
      </c>
      <c r="E487" s="14" t="s">
        <v>49</v>
      </c>
      <c r="F487" s="7" t="s">
        <v>1042</v>
      </c>
      <c r="G487" s="7" t="s">
        <v>1031</v>
      </c>
      <c r="H487" s="7" t="s">
        <v>106</v>
      </c>
      <c r="I487" s="7" t="s">
        <v>1430</v>
      </c>
      <c r="J487" s="7" t="s">
        <v>229</v>
      </c>
      <c r="K487" s="70">
        <v>2</v>
      </c>
      <c r="L487" s="70">
        <v>10223733.881311195</v>
      </c>
      <c r="M487" s="70">
        <f t="shared" si="34"/>
        <v>20447467.76262239</v>
      </c>
      <c r="N487" s="70">
        <f t="shared" si="35"/>
        <v>23719062.60464197</v>
      </c>
      <c r="O487" s="7">
        <v>0</v>
      </c>
      <c r="P487" s="46" t="s">
        <v>57</v>
      </c>
      <c r="Q487" s="46" t="s">
        <v>1466</v>
      </c>
      <c r="R487" s="63" t="s">
        <v>1486</v>
      </c>
    </row>
    <row r="488" spans="1:18" ht="30.75" customHeight="1" x14ac:dyDescent="0.25">
      <c r="A488" s="14" t="s">
        <v>47</v>
      </c>
      <c r="B488" s="63" t="s">
        <v>48</v>
      </c>
      <c r="C488" s="13" t="s">
        <v>1335</v>
      </c>
      <c r="D488" s="14" t="s">
        <v>74</v>
      </c>
      <c r="E488" s="14" t="s">
        <v>49</v>
      </c>
      <c r="F488" s="7" t="s">
        <v>1392</v>
      </c>
      <c r="G488" s="7" t="s">
        <v>129</v>
      </c>
      <c r="H488" s="7" t="s">
        <v>1393</v>
      </c>
      <c r="I488" s="7" t="s">
        <v>1431</v>
      </c>
      <c r="J488" s="7" t="s">
        <v>229</v>
      </c>
      <c r="K488" s="70">
        <v>8</v>
      </c>
      <c r="L488" s="70">
        <v>1012890.1464358098</v>
      </c>
      <c r="M488" s="70">
        <f t="shared" si="34"/>
        <v>8103121.1714864783</v>
      </c>
      <c r="N488" s="70">
        <f t="shared" si="35"/>
        <v>9399620.5589243136</v>
      </c>
      <c r="O488" s="7">
        <v>0</v>
      </c>
      <c r="P488" s="46" t="s">
        <v>57</v>
      </c>
      <c r="Q488" s="46" t="s">
        <v>1466</v>
      </c>
      <c r="R488" s="63" t="s">
        <v>1486</v>
      </c>
    </row>
    <row r="489" spans="1:18" ht="30.75" customHeight="1" x14ac:dyDescent="0.25">
      <c r="A489" s="14" t="s">
        <v>47</v>
      </c>
      <c r="B489" s="63" t="s">
        <v>48</v>
      </c>
      <c r="C489" s="13" t="s">
        <v>1336</v>
      </c>
      <c r="D489" s="14" t="s">
        <v>74</v>
      </c>
      <c r="E489" s="14" t="s">
        <v>49</v>
      </c>
      <c r="F489" s="7" t="s">
        <v>1392</v>
      </c>
      <c r="G489" s="7" t="s">
        <v>129</v>
      </c>
      <c r="H489" s="7" t="s">
        <v>1393</v>
      </c>
      <c r="I489" s="7" t="s">
        <v>1432</v>
      </c>
      <c r="J489" s="7" t="s">
        <v>229</v>
      </c>
      <c r="K489" s="70">
        <v>2</v>
      </c>
      <c r="L489" s="70">
        <v>398844.65236893983</v>
      </c>
      <c r="M489" s="70">
        <f t="shared" si="34"/>
        <v>797689.30473787966</v>
      </c>
      <c r="N489" s="70">
        <f t="shared" si="35"/>
        <v>925319.59349594032</v>
      </c>
      <c r="O489" s="7">
        <v>0</v>
      </c>
      <c r="P489" s="46" t="s">
        <v>57</v>
      </c>
      <c r="Q489" s="46" t="s">
        <v>1466</v>
      </c>
      <c r="R489" s="63" t="s">
        <v>1486</v>
      </c>
    </row>
    <row r="490" spans="1:18" ht="30.75" customHeight="1" x14ac:dyDescent="0.25">
      <c r="A490" s="14" t="s">
        <v>47</v>
      </c>
      <c r="B490" s="63" t="s">
        <v>48</v>
      </c>
      <c r="C490" s="13" t="s">
        <v>1337</v>
      </c>
      <c r="D490" s="14" t="s">
        <v>74</v>
      </c>
      <c r="E490" s="14" t="s">
        <v>49</v>
      </c>
      <c r="F490" s="7" t="s">
        <v>1394</v>
      </c>
      <c r="G490" s="7" t="s">
        <v>253</v>
      </c>
      <c r="H490" s="7" t="s">
        <v>1395</v>
      </c>
      <c r="I490" s="7" t="s">
        <v>1433</v>
      </c>
      <c r="J490" s="7" t="s">
        <v>229</v>
      </c>
      <c r="K490" s="70">
        <v>8</v>
      </c>
      <c r="L490" s="70">
        <v>1030875.1562031313</v>
      </c>
      <c r="M490" s="70">
        <f t="shared" si="34"/>
        <v>8247001.2496250505</v>
      </c>
      <c r="N490" s="70">
        <f t="shared" si="35"/>
        <v>9566521.4495650586</v>
      </c>
      <c r="O490" s="7">
        <v>0</v>
      </c>
      <c r="P490" s="46" t="s">
        <v>57</v>
      </c>
      <c r="Q490" s="46" t="s">
        <v>1466</v>
      </c>
      <c r="R490" s="63" t="s">
        <v>1486</v>
      </c>
    </row>
    <row r="491" spans="1:18" ht="30.75" customHeight="1" x14ac:dyDescent="0.25">
      <c r="A491" s="14" t="s">
        <v>47</v>
      </c>
      <c r="B491" s="63" t="s">
        <v>48</v>
      </c>
      <c r="C491" s="13" t="s">
        <v>1338</v>
      </c>
      <c r="D491" s="14" t="s">
        <v>74</v>
      </c>
      <c r="E491" s="14" t="s">
        <v>49</v>
      </c>
      <c r="F491" s="7" t="s">
        <v>1396</v>
      </c>
      <c r="G491" s="7" t="s">
        <v>115</v>
      </c>
      <c r="H491" s="7" t="s">
        <v>1397</v>
      </c>
      <c r="I491" s="7" t="s">
        <v>1434</v>
      </c>
      <c r="J491" s="7" t="s">
        <v>229</v>
      </c>
      <c r="K491" s="70">
        <v>1</v>
      </c>
      <c r="L491" s="70">
        <v>2870113.0126976077</v>
      </c>
      <c r="M491" s="70">
        <f t="shared" si="34"/>
        <v>2870113.0126976077</v>
      </c>
      <c r="N491" s="70">
        <f t="shared" si="35"/>
        <v>3329331.0947292247</v>
      </c>
      <c r="O491" s="7">
        <v>0</v>
      </c>
      <c r="P491" s="46" t="s">
        <v>57</v>
      </c>
      <c r="Q491" s="46" t="s">
        <v>1466</v>
      </c>
      <c r="R491" s="63" t="s">
        <v>1486</v>
      </c>
    </row>
    <row r="492" spans="1:18" ht="30.75" customHeight="1" x14ac:dyDescent="0.25">
      <c r="A492" s="14" t="s">
        <v>47</v>
      </c>
      <c r="B492" s="63" t="s">
        <v>48</v>
      </c>
      <c r="C492" s="13" t="s">
        <v>1339</v>
      </c>
      <c r="D492" s="14" t="s">
        <v>74</v>
      </c>
      <c r="E492" s="14" t="s">
        <v>49</v>
      </c>
      <c r="F492" s="7" t="s">
        <v>1396</v>
      </c>
      <c r="G492" s="7" t="s">
        <v>115</v>
      </c>
      <c r="H492" s="7" t="s">
        <v>1397</v>
      </c>
      <c r="I492" s="7" t="s">
        <v>1435</v>
      </c>
      <c r="J492" s="7" t="s">
        <v>229</v>
      </c>
      <c r="K492" s="70">
        <v>1</v>
      </c>
      <c r="L492" s="70">
        <v>3399619.5936654797</v>
      </c>
      <c r="M492" s="70">
        <f t="shared" si="34"/>
        <v>3399619.5936654797</v>
      </c>
      <c r="N492" s="70">
        <f t="shared" si="35"/>
        <v>3943558.7286519562</v>
      </c>
      <c r="O492" s="7">
        <v>0</v>
      </c>
      <c r="P492" s="46" t="s">
        <v>57</v>
      </c>
      <c r="Q492" s="46" t="s">
        <v>1466</v>
      </c>
      <c r="R492" s="63" t="s">
        <v>1486</v>
      </c>
    </row>
    <row r="493" spans="1:18" ht="30.75" customHeight="1" x14ac:dyDescent="0.25">
      <c r="A493" s="14" t="s">
        <v>47</v>
      </c>
      <c r="B493" s="63" t="s">
        <v>48</v>
      </c>
      <c r="C493" s="13" t="s">
        <v>1340</v>
      </c>
      <c r="D493" s="14" t="s">
        <v>74</v>
      </c>
      <c r="E493" s="14" t="s">
        <v>49</v>
      </c>
      <c r="F493" s="7" t="s">
        <v>333</v>
      </c>
      <c r="G493" s="7" t="s">
        <v>109</v>
      </c>
      <c r="H493" s="7" t="s">
        <v>334</v>
      </c>
      <c r="I493" s="7" t="s">
        <v>1436</v>
      </c>
      <c r="J493" s="7" t="s">
        <v>229</v>
      </c>
      <c r="K493" s="70">
        <v>4</v>
      </c>
      <c r="L493" s="70">
        <v>169395.26994678323</v>
      </c>
      <c r="M493" s="70">
        <f t="shared" si="34"/>
        <v>677581.07978713291</v>
      </c>
      <c r="N493" s="70">
        <f t="shared" si="35"/>
        <v>785994.05255307409</v>
      </c>
      <c r="O493" s="7">
        <v>0</v>
      </c>
      <c r="P493" s="46" t="s">
        <v>57</v>
      </c>
      <c r="Q493" s="46" t="s">
        <v>1466</v>
      </c>
      <c r="R493" s="63" t="s">
        <v>1486</v>
      </c>
    </row>
    <row r="494" spans="1:18" ht="30.75" customHeight="1" x14ac:dyDescent="0.25">
      <c r="A494" s="14" t="s">
        <v>47</v>
      </c>
      <c r="B494" s="63" t="s">
        <v>48</v>
      </c>
      <c r="C494" s="13" t="s">
        <v>1341</v>
      </c>
      <c r="D494" s="14" t="s">
        <v>74</v>
      </c>
      <c r="E494" s="14" t="s">
        <v>49</v>
      </c>
      <c r="F494" s="7" t="s">
        <v>333</v>
      </c>
      <c r="G494" s="7" t="s">
        <v>109</v>
      </c>
      <c r="H494" s="7" t="s">
        <v>334</v>
      </c>
      <c r="I494" s="7" t="s">
        <v>1437</v>
      </c>
      <c r="J494" s="7" t="s">
        <v>229</v>
      </c>
      <c r="K494" s="70">
        <v>2</v>
      </c>
      <c r="L494" s="70">
        <v>73563.685784391506</v>
      </c>
      <c r="M494" s="70">
        <f t="shared" si="34"/>
        <v>147127.37156878301</v>
      </c>
      <c r="N494" s="70">
        <f t="shared" si="35"/>
        <v>170667.75101978829</v>
      </c>
      <c r="O494" s="7">
        <v>0</v>
      </c>
      <c r="P494" s="46" t="s">
        <v>57</v>
      </c>
      <c r="Q494" s="46" t="s">
        <v>1466</v>
      </c>
      <c r="R494" s="63" t="s">
        <v>1486</v>
      </c>
    </row>
    <row r="495" spans="1:18" ht="30.75" customHeight="1" x14ac:dyDescent="0.25">
      <c r="A495" s="14" t="s">
        <v>47</v>
      </c>
      <c r="B495" s="63" t="s">
        <v>48</v>
      </c>
      <c r="C495" s="13" t="s">
        <v>1342</v>
      </c>
      <c r="D495" s="14" t="s">
        <v>74</v>
      </c>
      <c r="E495" s="14" t="s">
        <v>49</v>
      </c>
      <c r="F495" s="7" t="s">
        <v>333</v>
      </c>
      <c r="G495" s="7" t="s">
        <v>109</v>
      </c>
      <c r="H495" s="7" t="s">
        <v>334</v>
      </c>
      <c r="I495" s="7" t="s">
        <v>1438</v>
      </c>
      <c r="J495" s="7" t="s">
        <v>229</v>
      </c>
      <c r="K495" s="70">
        <v>2</v>
      </c>
      <c r="L495" s="70">
        <v>56791.207057517291</v>
      </c>
      <c r="M495" s="70">
        <f t="shared" si="34"/>
        <v>113582.41411503458</v>
      </c>
      <c r="N495" s="70">
        <f t="shared" si="35"/>
        <v>131755.6003734401</v>
      </c>
      <c r="O495" s="7">
        <v>0</v>
      </c>
      <c r="P495" s="46" t="s">
        <v>57</v>
      </c>
      <c r="Q495" s="46" t="s">
        <v>1466</v>
      </c>
      <c r="R495" s="63" t="s">
        <v>1486</v>
      </c>
    </row>
    <row r="496" spans="1:18" ht="30.75" customHeight="1" x14ac:dyDescent="0.25">
      <c r="A496" s="14" t="s">
        <v>47</v>
      </c>
      <c r="B496" s="63" t="s">
        <v>48</v>
      </c>
      <c r="C496" s="13" t="s">
        <v>1343</v>
      </c>
      <c r="D496" s="14" t="s">
        <v>74</v>
      </c>
      <c r="E496" s="14" t="s">
        <v>49</v>
      </c>
      <c r="F496" s="7" t="s">
        <v>333</v>
      </c>
      <c r="G496" s="7" t="s">
        <v>109</v>
      </c>
      <c r="H496" s="7" t="s">
        <v>334</v>
      </c>
      <c r="I496" s="7" t="s">
        <v>1439</v>
      </c>
      <c r="J496" s="7" t="s">
        <v>229</v>
      </c>
      <c r="K496" s="70">
        <v>16</v>
      </c>
      <c r="L496" s="70">
        <v>38774.973314905284</v>
      </c>
      <c r="M496" s="70">
        <f t="shared" si="34"/>
        <v>620399.57303848455</v>
      </c>
      <c r="N496" s="70">
        <f t="shared" si="35"/>
        <v>719663.50472464203</v>
      </c>
      <c r="O496" s="7">
        <v>0</v>
      </c>
      <c r="P496" s="46" t="s">
        <v>57</v>
      </c>
      <c r="Q496" s="46" t="s">
        <v>1466</v>
      </c>
      <c r="R496" s="63" t="s">
        <v>1486</v>
      </c>
    </row>
    <row r="497" spans="1:18" ht="30.75" customHeight="1" x14ac:dyDescent="0.25">
      <c r="A497" s="14" t="s">
        <v>47</v>
      </c>
      <c r="B497" s="63" t="s">
        <v>48</v>
      </c>
      <c r="C497" s="13" t="s">
        <v>1344</v>
      </c>
      <c r="D497" s="14" t="s">
        <v>74</v>
      </c>
      <c r="E497" s="14" t="s">
        <v>49</v>
      </c>
      <c r="F497" s="7" t="s">
        <v>333</v>
      </c>
      <c r="G497" s="7" t="s">
        <v>109</v>
      </c>
      <c r="H497" s="7" t="s">
        <v>334</v>
      </c>
      <c r="I497" s="7" t="s">
        <v>1440</v>
      </c>
      <c r="J497" s="7" t="s">
        <v>229</v>
      </c>
      <c r="K497" s="70">
        <v>4</v>
      </c>
      <c r="L497" s="70">
        <v>43739.585386092993</v>
      </c>
      <c r="M497" s="70">
        <f t="shared" si="34"/>
        <v>174958.34154437197</v>
      </c>
      <c r="N497" s="70">
        <f t="shared" si="35"/>
        <v>202951.67619147146</v>
      </c>
      <c r="O497" s="7">
        <v>0</v>
      </c>
      <c r="P497" s="46" t="s">
        <v>57</v>
      </c>
      <c r="Q497" s="46" t="s">
        <v>1466</v>
      </c>
      <c r="R497" s="63" t="s">
        <v>1486</v>
      </c>
    </row>
    <row r="498" spans="1:18" ht="30.75" customHeight="1" x14ac:dyDescent="0.25">
      <c r="A498" s="14" t="s">
        <v>47</v>
      </c>
      <c r="B498" s="63" t="s">
        <v>48</v>
      </c>
      <c r="C498" s="13" t="s">
        <v>1345</v>
      </c>
      <c r="D498" s="14" t="s">
        <v>74</v>
      </c>
      <c r="E498" s="14" t="s">
        <v>49</v>
      </c>
      <c r="F498" s="7" t="s">
        <v>333</v>
      </c>
      <c r="G498" s="7" t="s">
        <v>109</v>
      </c>
      <c r="H498" s="7" t="s">
        <v>334</v>
      </c>
      <c r="I498" s="7" t="s">
        <v>1441</v>
      </c>
      <c r="J498" s="7" t="s">
        <v>229</v>
      </c>
      <c r="K498" s="70">
        <v>8</v>
      </c>
      <c r="L498" s="70">
        <v>54652.36475011881</v>
      </c>
      <c r="M498" s="70">
        <f t="shared" si="34"/>
        <v>437218.91800095048</v>
      </c>
      <c r="N498" s="70">
        <f t="shared" si="35"/>
        <v>507173.94488110254</v>
      </c>
      <c r="O498" s="7">
        <v>0</v>
      </c>
      <c r="P498" s="46" t="s">
        <v>57</v>
      </c>
      <c r="Q498" s="46" t="s">
        <v>1466</v>
      </c>
      <c r="R498" s="63" t="s">
        <v>1486</v>
      </c>
    </row>
    <row r="499" spans="1:18" ht="30.75" customHeight="1" x14ac:dyDescent="0.25">
      <c r="A499" s="14" t="s">
        <v>47</v>
      </c>
      <c r="B499" s="63" t="s">
        <v>48</v>
      </c>
      <c r="C499" s="13" t="s">
        <v>1346</v>
      </c>
      <c r="D499" s="14" t="s">
        <v>74</v>
      </c>
      <c r="E499" s="14" t="s">
        <v>49</v>
      </c>
      <c r="F499" s="7" t="s">
        <v>333</v>
      </c>
      <c r="G499" s="7" t="s">
        <v>109</v>
      </c>
      <c r="H499" s="7" t="s">
        <v>334</v>
      </c>
      <c r="I499" s="7" t="s">
        <v>1442</v>
      </c>
      <c r="J499" s="7" t="s">
        <v>229</v>
      </c>
      <c r="K499" s="70">
        <v>4</v>
      </c>
      <c r="L499" s="70">
        <v>36022.059493460525</v>
      </c>
      <c r="M499" s="70">
        <f t="shared" si="34"/>
        <v>144088.2379738421</v>
      </c>
      <c r="N499" s="70">
        <f t="shared" si="35"/>
        <v>167142.35604965684</v>
      </c>
      <c r="O499" s="7">
        <v>0</v>
      </c>
      <c r="P499" s="46" t="s">
        <v>57</v>
      </c>
      <c r="Q499" s="46" t="s">
        <v>1466</v>
      </c>
      <c r="R499" s="63" t="s">
        <v>1486</v>
      </c>
    </row>
    <row r="500" spans="1:18" ht="30.75" customHeight="1" x14ac:dyDescent="0.25">
      <c r="A500" s="14" t="s">
        <v>47</v>
      </c>
      <c r="B500" s="63" t="s">
        <v>48</v>
      </c>
      <c r="C500" s="13" t="s">
        <v>1347</v>
      </c>
      <c r="D500" s="14" t="s">
        <v>74</v>
      </c>
      <c r="E500" s="14" t="s">
        <v>49</v>
      </c>
      <c r="F500" s="7" t="s">
        <v>333</v>
      </c>
      <c r="G500" s="7" t="s">
        <v>109</v>
      </c>
      <c r="H500" s="7" t="s">
        <v>334</v>
      </c>
      <c r="I500" s="7" t="s">
        <v>1443</v>
      </c>
      <c r="J500" s="7" t="s">
        <v>229</v>
      </c>
      <c r="K500" s="70">
        <v>2</v>
      </c>
      <c r="L500" s="70">
        <v>42006.654757470867</v>
      </c>
      <c r="M500" s="70">
        <f t="shared" si="34"/>
        <v>84013.309514941735</v>
      </c>
      <c r="N500" s="70">
        <f t="shared" si="35"/>
        <v>97455.439037332399</v>
      </c>
      <c r="O500" s="7">
        <v>0</v>
      </c>
      <c r="P500" s="46" t="s">
        <v>57</v>
      </c>
      <c r="Q500" s="46" t="s">
        <v>1466</v>
      </c>
      <c r="R500" s="63" t="s">
        <v>1486</v>
      </c>
    </row>
    <row r="501" spans="1:18" ht="30.75" customHeight="1" x14ac:dyDescent="0.25">
      <c r="A501" s="14" t="s">
        <v>47</v>
      </c>
      <c r="B501" s="63" t="s">
        <v>48</v>
      </c>
      <c r="C501" s="13" t="s">
        <v>1348</v>
      </c>
      <c r="D501" s="14" t="s">
        <v>74</v>
      </c>
      <c r="E501" s="14" t="s">
        <v>49</v>
      </c>
      <c r="F501" s="7" t="s">
        <v>333</v>
      </c>
      <c r="G501" s="7" t="s">
        <v>109</v>
      </c>
      <c r="H501" s="7" t="s">
        <v>334</v>
      </c>
      <c r="I501" s="7" t="s">
        <v>1444</v>
      </c>
      <c r="J501" s="7" t="s">
        <v>229</v>
      </c>
      <c r="K501" s="70">
        <v>8</v>
      </c>
      <c r="L501" s="70">
        <v>18453.369396678852</v>
      </c>
      <c r="M501" s="70">
        <f t="shared" si="34"/>
        <v>147626.95517343082</v>
      </c>
      <c r="N501" s="70">
        <f t="shared" si="35"/>
        <v>171247.26800117973</v>
      </c>
      <c r="O501" s="7">
        <v>0</v>
      </c>
      <c r="P501" s="46" t="s">
        <v>57</v>
      </c>
      <c r="Q501" s="46" t="s">
        <v>1466</v>
      </c>
      <c r="R501" s="63" t="s">
        <v>1486</v>
      </c>
    </row>
    <row r="502" spans="1:18" ht="30.75" customHeight="1" x14ac:dyDescent="0.25">
      <c r="A502" s="14" t="s">
        <v>47</v>
      </c>
      <c r="B502" s="63" t="s">
        <v>48</v>
      </c>
      <c r="C502" s="13" t="s">
        <v>1349</v>
      </c>
      <c r="D502" s="14" t="s">
        <v>74</v>
      </c>
      <c r="E502" s="14" t="s">
        <v>49</v>
      </c>
      <c r="F502" s="7" t="s">
        <v>333</v>
      </c>
      <c r="G502" s="7" t="s">
        <v>109</v>
      </c>
      <c r="H502" s="7" t="s">
        <v>334</v>
      </c>
      <c r="I502" s="7" t="s">
        <v>1445</v>
      </c>
      <c r="J502" s="7" t="s">
        <v>229</v>
      </c>
      <c r="K502" s="70">
        <v>4</v>
      </c>
      <c r="L502" s="70">
        <v>611969.0997100526</v>
      </c>
      <c r="M502" s="70">
        <f t="shared" si="34"/>
        <v>2447876.3988402104</v>
      </c>
      <c r="N502" s="70">
        <f t="shared" si="35"/>
        <v>2839536.6226546438</v>
      </c>
      <c r="O502" s="7">
        <v>0</v>
      </c>
      <c r="P502" s="46" t="s">
        <v>57</v>
      </c>
      <c r="Q502" s="46" t="s">
        <v>1466</v>
      </c>
      <c r="R502" s="63" t="s">
        <v>1486</v>
      </c>
    </row>
    <row r="503" spans="1:18" ht="30.75" customHeight="1" x14ac:dyDescent="0.25">
      <c r="A503" s="14" t="s">
        <v>47</v>
      </c>
      <c r="B503" s="63" t="s">
        <v>48</v>
      </c>
      <c r="C503" s="13" t="s">
        <v>1350</v>
      </c>
      <c r="D503" s="14" t="s">
        <v>74</v>
      </c>
      <c r="E503" s="14" t="s">
        <v>49</v>
      </c>
      <c r="F503" s="7" t="s">
        <v>333</v>
      </c>
      <c r="G503" s="7" t="s">
        <v>109</v>
      </c>
      <c r="H503" s="7" t="s">
        <v>334</v>
      </c>
      <c r="I503" s="7" t="s">
        <v>1446</v>
      </c>
      <c r="J503" s="7" t="s">
        <v>229</v>
      </c>
      <c r="K503" s="70">
        <v>2</v>
      </c>
      <c r="L503" s="70">
        <v>200197.72157085038</v>
      </c>
      <c r="M503" s="70">
        <f t="shared" si="34"/>
        <v>400395.44314170076</v>
      </c>
      <c r="N503" s="70">
        <f t="shared" si="35"/>
        <v>464458.71404437284</v>
      </c>
      <c r="O503" s="7">
        <v>0</v>
      </c>
      <c r="P503" s="46" t="s">
        <v>57</v>
      </c>
      <c r="Q503" s="46" t="s">
        <v>1466</v>
      </c>
      <c r="R503" s="63" t="s">
        <v>1486</v>
      </c>
    </row>
    <row r="504" spans="1:18" ht="30.75" customHeight="1" x14ac:dyDescent="0.25">
      <c r="A504" s="14" t="s">
        <v>47</v>
      </c>
      <c r="B504" s="63" t="s">
        <v>48</v>
      </c>
      <c r="C504" s="13" t="s">
        <v>1351</v>
      </c>
      <c r="D504" s="14" t="s">
        <v>74</v>
      </c>
      <c r="E504" s="14" t="s">
        <v>49</v>
      </c>
      <c r="F504" s="7" t="s">
        <v>333</v>
      </c>
      <c r="G504" s="7" t="s">
        <v>109</v>
      </c>
      <c r="H504" s="7" t="s">
        <v>334</v>
      </c>
      <c r="I504" s="7" t="s">
        <v>1447</v>
      </c>
      <c r="J504" s="7" t="s">
        <v>229</v>
      </c>
      <c r="K504" s="70">
        <v>2</v>
      </c>
      <c r="L504" s="70">
        <v>15044.75209413383</v>
      </c>
      <c r="M504" s="70">
        <f t="shared" si="34"/>
        <v>30089.50418826766</v>
      </c>
      <c r="N504" s="70">
        <f t="shared" si="35"/>
        <v>34903.824858390486</v>
      </c>
      <c r="O504" s="7">
        <v>0</v>
      </c>
      <c r="P504" s="46" t="s">
        <v>57</v>
      </c>
      <c r="Q504" s="46" t="s">
        <v>1466</v>
      </c>
      <c r="R504" s="63" t="s">
        <v>1486</v>
      </c>
    </row>
    <row r="505" spans="1:18" ht="30.75" customHeight="1" x14ac:dyDescent="0.25">
      <c r="A505" s="14" t="s">
        <v>47</v>
      </c>
      <c r="B505" s="63" t="s">
        <v>48</v>
      </c>
      <c r="C505" s="13" t="s">
        <v>1352</v>
      </c>
      <c r="D505" s="14" t="s">
        <v>74</v>
      </c>
      <c r="E505" s="14" t="s">
        <v>49</v>
      </c>
      <c r="F505" s="7" t="s">
        <v>333</v>
      </c>
      <c r="G505" s="7" t="s">
        <v>109</v>
      </c>
      <c r="H505" s="7" t="s">
        <v>334</v>
      </c>
      <c r="I505" s="7" t="s">
        <v>1448</v>
      </c>
      <c r="J505" s="7" t="s">
        <v>229</v>
      </c>
      <c r="K505" s="70">
        <v>16</v>
      </c>
      <c r="L505" s="70">
        <v>76540.37142875143</v>
      </c>
      <c r="M505" s="70">
        <f t="shared" si="34"/>
        <v>1224645.9428600229</v>
      </c>
      <c r="N505" s="70">
        <f t="shared" si="35"/>
        <v>1420589.2937176265</v>
      </c>
      <c r="O505" s="7">
        <v>0</v>
      </c>
      <c r="P505" s="46" t="s">
        <v>57</v>
      </c>
      <c r="Q505" s="46" t="s">
        <v>1466</v>
      </c>
      <c r="R505" s="63" t="s">
        <v>1486</v>
      </c>
    </row>
    <row r="506" spans="1:18" ht="30.75" customHeight="1" x14ac:dyDescent="0.25">
      <c r="A506" s="14" t="s">
        <v>47</v>
      </c>
      <c r="B506" s="63" t="s">
        <v>48</v>
      </c>
      <c r="C506" s="13" t="s">
        <v>1353</v>
      </c>
      <c r="D506" s="14" t="s">
        <v>74</v>
      </c>
      <c r="E506" s="14" t="s">
        <v>49</v>
      </c>
      <c r="F506" s="7" t="s">
        <v>333</v>
      </c>
      <c r="G506" s="7" t="s">
        <v>109</v>
      </c>
      <c r="H506" s="7" t="s">
        <v>334</v>
      </c>
      <c r="I506" s="7" t="s">
        <v>1449</v>
      </c>
      <c r="J506" s="7" t="s">
        <v>229</v>
      </c>
      <c r="K506" s="70">
        <v>16</v>
      </c>
      <c r="L506" s="70">
        <v>76540.37142875143</v>
      </c>
      <c r="M506" s="70">
        <f t="shared" si="34"/>
        <v>1224645.9428600229</v>
      </c>
      <c r="N506" s="70">
        <f t="shared" si="35"/>
        <v>1420589.2937176265</v>
      </c>
      <c r="O506" s="7">
        <v>0</v>
      </c>
      <c r="P506" s="46" t="s">
        <v>57</v>
      </c>
      <c r="Q506" s="46" t="s">
        <v>1466</v>
      </c>
      <c r="R506" s="63" t="s">
        <v>1486</v>
      </c>
    </row>
    <row r="507" spans="1:18" ht="30.75" customHeight="1" x14ac:dyDescent="0.25">
      <c r="A507" s="14" t="s">
        <v>47</v>
      </c>
      <c r="B507" s="63" t="s">
        <v>48</v>
      </c>
      <c r="C507" s="13" t="s">
        <v>1354</v>
      </c>
      <c r="D507" s="14" t="s">
        <v>74</v>
      </c>
      <c r="E507" s="14" t="s">
        <v>49</v>
      </c>
      <c r="F507" s="7" t="s">
        <v>333</v>
      </c>
      <c r="G507" s="7" t="s">
        <v>109</v>
      </c>
      <c r="H507" s="7" t="s">
        <v>334</v>
      </c>
      <c r="I507" s="7" t="s">
        <v>1450</v>
      </c>
      <c r="J507" s="7" t="s">
        <v>229</v>
      </c>
      <c r="K507" s="70">
        <v>8</v>
      </c>
      <c r="L507" s="70">
        <v>43739.585386092993</v>
      </c>
      <c r="M507" s="70">
        <f t="shared" si="34"/>
        <v>349916.68308874394</v>
      </c>
      <c r="N507" s="70">
        <f t="shared" si="35"/>
        <v>405903.35238294292</v>
      </c>
      <c r="O507" s="7">
        <v>0</v>
      </c>
      <c r="P507" s="46" t="s">
        <v>57</v>
      </c>
      <c r="Q507" s="46" t="s">
        <v>1466</v>
      </c>
      <c r="R507" s="63" t="s">
        <v>1486</v>
      </c>
    </row>
    <row r="508" spans="1:18" ht="30.75" customHeight="1" x14ac:dyDescent="0.25">
      <c r="A508" s="14" t="s">
        <v>47</v>
      </c>
      <c r="B508" s="63" t="s">
        <v>48</v>
      </c>
      <c r="C508" s="13" t="s">
        <v>1355</v>
      </c>
      <c r="D508" s="14" t="s">
        <v>74</v>
      </c>
      <c r="E508" s="14" t="s">
        <v>49</v>
      </c>
      <c r="F508" s="7" t="s">
        <v>333</v>
      </c>
      <c r="G508" s="7" t="s">
        <v>109</v>
      </c>
      <c r="H508" s="7" t="s">
        <v>334</v>
      </c>
      <c r="I508" s="7" t="s">
        <v>1451</v>
      </c>
      <c r="J508" s="7" t="s">
        <v>229</v>
      </c>
      <c r="K508" s="70">
        <v>8</v>
      </c>
      <c r="L508" s="70">
        <v>43739.585386092993</v>
      </c>
      <c r="M508" s="70">
        <f t="shared" si="34"/>
        <v>349916.68308874394</v>
      </c>
      <c r="N508" s="70">
        <f t="shared" si="35"/>
        <v>405903.35238294292</v>
      </c>
      <c r="O508" s="7">
        <v>0</v>
      </c>
      <c r="P508" s="46" t="s">
        <v>57</v>
      </c>
      <c r="Q508" s="46" t="s">
        <v>1466</v>
      </c>
      <c r="R508" s="63" t="s">
        <v>1486</v>
      </c>
    </row>
    <row r="509" spans="1:18" ht="30.75" customHeight="1" x14ac:dyDescent="0.25">
      <c r="A509" s="14" t="s">
        <v>47</v>
      </c>
      <c r="B509" s="63" t="s">
        <v>48</v>
      </c>
      <c r="C509" s="13" t="s">
        <v>1356</v>
      </c>
      <c r="D509" s="14" t="s">
        <v>74</v>
      </c>
      <c r="E509" s="14" t="s">
        <v>49</v>
      </c>
      <c r="F509" s="7" t="s">
        <v>333</v>
      </c>
      <c r="G509" s="7" t="s">
        <v>109</v>
      </c>
      <c r="H509" s="7" t="s">
        <v>334</v>
      </c>
      <c r="I509" s="7" t="s">
        <v>1452</v>
      </c>
      <c r="J509" s="7" t="s">
        <v>229</v>
      </c>
      <c r="K509" s="70">
        <v>4</v>
      </c>
      <c r="L509" s="70">
        <v>25260.196010005398</v>
      </c>
      <c r="M509" s="70">
        <f t="shared" si="34"/>
        <v>101040.78404002159</v>
      </c>
      <c r="N509" s="70">
        <f t="shared" si="35"/>
        <v>117207.30948642505</v>
      </c>
      <c r="O509" s="7">
        <v>0</v>
      </c>
      <c r="P509" s="46" t="s">
        <v>57</v>
      </c>
      <c r="Q509" s="46" t="s">
        <v>1466</v>
      </c>
      <c r="R509" s="63" t="s">
        <v>1486</v>
      </c>
    </row>
    <row r="510" spans="1:18" ht="30.75" customHeight="1" x14ac:dyDescent="0.25">
      <c r="A510" s="14" t="s">
        <v>47</v>
      </c>
      <c r="B510" s="63" t="s">
        <v>48</v>
      </c>
      <c r="C510" s="13" t="s">
        <v>1357</v>
      </c>
      <c r="D510" s="14" t="s">
        <v>74</v>
      </c>
      <c r="E510" s="14" t="s">
        <v>49</v>
      </c>
      <c r="F510" s="7" t="s">
        <v>333</v>
      </c>
      <c r="G510" s="7" t="s">
        <v>109</v>
      </c>
      <c r="H510" s="7" t="s">
        <v>334</v>
      </c>
      <c r="I510" s="7" t="s">
        <v>1453</v>
      </c>
      <c r="J510" s="7" t="s">
        <v>229</v>
      </c>
      <c r="K510" s="70">
        <v>4</v>
      </c>
      <c r="L510" s="70">
        <v>25260.196010005398</v>
      </c>
      <c r="M510" s="70">
        <f t="shared" si="34"/>
        <v>101040.78404002159</v>
      </c>
      <c r="N510" s="70">
        <f t="shared" si="35"/>
        <v>117207.30948642505</v>
      </c>
      <c r="O510" s="7">
        <v>0</v>
      </c>
      <c r="P510" s="46" t="s">
        <v>57</v>
      </c>
      <c r="Q510" s="46" t="s">
        <v>1466</v>
      </c>
      <c r="R510" s="63" t="s">
        <v>1486</v>
      </c>
    </row>
    <row r="511" spans="1:18" ht="30.75" customHeight="1" x14ac:dyDescent="0.25">
      <c r="A511" s="14" t="s">
        <v>47</v>
      </c>
      <c r="B511" s="63" t="s">
        <v>48</v>
      </c>
      <c r="C511" s="13" t="s">
        <v>1358</v>
      </c>
      <c r="D511" s="14" t="s">
        <v>74</v>
      </c>
      <c r="E511" s="14" t="s">
        <v>49</v>
      </c>
      <c r="F511" s="7" t="s">
        <v>333</v>
      </c>
      <c r="G511" s="7" t="s">
        <v>109</v>
      </c>
      <c r="H511" s="7" t="s">
        <v>334</v>
      </c>
      <c r="I511" s="7" t="s">
        <v>1454</v>
      </c>
      <c r="J511" s="7" t="s">
        <v>229</v>
      </c>
      <c r="K511" s="70">
        <v>4</v>
      </c>
      <c r="L511" s="70">
        <v>31229.179286370498</v>
      </c>
      <c r="M511" s="70">
        <f t="shared" si="34"/>
        <v>124916.71714548199</v>
      </c>
      <c r="N511" s="70">
        <f t="shared" si="35"/>
        <v>144903.3918887591</v>
      </c>
      <c r="O511" s="7">
        <v>0</v>
      </c>
      <c r="P511" s="46" t="s">
        <v>57</v>
      </c>
      <c r="Q511" s="46" t="s">
        <v>1466</v>
      </c>
      <c r="R511" s="63" t="s">
        <v>1486</v>
      </c>
    </row>
    <row r="512" spans="1:18" ht="30.75" customHeight="1" x14ac:dyDescent="0.25">
      <c r="A512" s="14" t="s">
        <v>47</v>
      </c>
      <c r="B512" s="63" t="s">
        <v>48</v>
      </c>
      <c r="C512" s="13" t="s">
        <v>1359</v>
      </c>
      <c r="D512" s="14" t="s">
        <v>74</v>
      </c>
      <c r="E512" s="14" t="s">
        <v>49</v>
      </c>
      <c r="F512" s="7" t="s">
        <v>1392</v>
      </c>
      <c r="G512" s="7" t="s">
        <v>129</v>
      </c>
      <c r="H512" s="7" t="s">
        <v>1393</v>
      </c>
      <c r="I512" s="7" t="s">
        <v>1455</v>
      </c>
      <c r="J512" s="7" t="s">
        <v>229</v>
      </c>
      <c r="K512" s="70">
        <v>2</v>
      </c>
      <c r="L512" s="70">
        <v>67917.350252694785</v>
      </c>
      <c r="M512" s="70">
        <f t="shared" si="34"/>
        <v>135834.70050538957</v>
      </c>
      <c r="N512" s="70">
        <f t="shared" si="35"/>
        <v>157568.25258625188</v>
      </c>
      <c r="O512" s="7">
        <v>0</v>
      </c>
      <c r="P512" s="46" t="s">
        <v>57</v>
      </c>
      <c r="Q512" s="46" t="s">
        <v>1466</v>
      </c>
      <c r="R512" s="63" t="s">
        <v>1486</v>
      </c>
    </row>
    <row r="513" spans="1:18" ht="30.75" customHeight="1" x14ac:dyDescent="0.25">
      <c r="A513" s="14" t="s">
        <v>47</v>
      </c>
      <c r="B513" s="63" t="s">
        <v>48</v>
      </c>
      <c r="C513" s="13" t="s">
        <v>1360</v>
      </c>
      <c r="D513" s="14" t="s">
        <v>74</v>
      </c>
      <c r="E513" s="14" t="s">
        <v>49</v>
      </c>
      <c r="F513" s="7" t="s">
        <v>1398</v>
      </c>
      <c r="G513" s="7" t="s">
        <v>1399</v>
      </c>
      <c r="H513" s="7" t="s">
        <v>1400</v>
      </c>
      <c r="I513" s="7" t="s">
        <v>1456</v>
      </c>
      <c r="J513" s="7" t="s">
        <v>229</v>
      </c>
      <c r="K513" s="70">
        <v>4</v>
      </c>
      <c r="L513" s="70">
        <v>306317.60559145815</v>
      </c>
      <c r="M513" s="70">
        <f t="shared" si="34"/>
        <v>1225270.4223658326</v>
      </c>
      <c r="N513" s="70">
        <f t="shared" si="35"/>
        <v>1421313.6899443658</v>
      </c>
      <c r="O513" s="7">
        <v>0</v>
      </c>
      <c r="P513" s="46" t="s">
        <v>57</v>
      </c>
      <c r="Q513" s="46" t="s">
        <v>1466</v>
      </c>
      <c r="R513" s="63" t="s">
        <v>1486</v>
      </c>
    </row>
    <row r="514" spans="1:18" ht="30.75" customHeight="1" x14ac:dyDescent="0.25">
      <c r="A514" s="14" t="s">
        <v>47</v>
      </c>
      <c r="B514" s="63" t="s">
        <v>48</v>
      </c>
      <c r="C514" s="13" t="s">
        <v>1361</v>
      </c>
      <c r="D514" s="14" t="s">
        <v>74</v>
      </c>
      <c r="E514" s="14" t="s">
        <v>49</v>
      </c>
      <c r="F514" s="7" t="s">
        <v>1401</v>
      </c>
      <c r="G514" s="7" t="s">
        <v>129</v>
      </c>
      <c r="H514" s="7" t="s">
        <v>1379</v>
      </c>
      <c r="I514" s="7" t="s">
        <v>1457</v>
      </c>
      <c r="J514" s="7" t="s">
        <v>229</v>
      </c>
      <c r="K514" s="70">
        <v>8</v>
      </c>
      <c r="L514" s="70">
        <v>34669.020564206017</v>
      </c>
      <c r="M514" s="70">
        <f t="shared" si="34"/>
        <v>277352.16451364814</v>
      </c>
      <c r="N514" s="70">
        <f t="shared" si="35"/>
        <v>321728.51083583181</v>
      </c>
      <c r="O514" s="7">
        <v>0</v>
      </c>
      <c r="P514" s="46" t="s">
        <v>57</v>
      </c>
      <c r="Q514" s="46" t="s">
        <v>1466</v>
      </c>
      <c r="R514" s="63" t="s">
        <v>1486</v>
      </c>
    </row>
    <row r="515" spans="1:18" ht="30.75" customHeight="1" x14ac:dyDescent="0.25">
      <c r="A515" s="14" t="s">
        <v>47</v>
      </c>
      <c r="B515" s="63" t="s">
        <v>48</v>
      </c>
      <c r="C515" s="13" t="s">
        <v>1362</v>
      </c>
      <c r="D515" s="14" t="s">
        <v>74</v>
      </c>
      <c r="E515" s="14" t="s">
        <v>49</v>
      </c>
      <c r="F515" s="7" t="s">
        <v>1401</v>
      </c>
      <c r="G515" s="7" t="s">
        <v>129</v>
      </c>
      <c r="H515" s="7" t="s">
        <v>1379</v>
      </c>
      <c r="I515" s="7" t="s">
        <v>1458</v>
      </c>
      <c r="J515" s="7" t="s">
        <v>229</v>
      </c>
      <c r="K515" s="70">
        <v>4</v>
      </c>
      <c r="L515" s="70">
        <v>386703.72997682146</v>
      </c>
      <c r="M515" s="70">
        <f t="shared" si="34"/>
        <v>1546814.9199072858</v>
      </c>
      <c r="N515" s="70">
        <f t="shared" si="35"/>
        <v>1794305.3070924515</v>
      </c>
      <c r="O515" s="7">
        <v>0</v>
      </c>
      <c r="P515" s="46" t="s">
        <v>57</v>
      </c>
      <c r="Q515" s="46" t="s">
        <v>1466</v>
      </c>
      <c r="R515" s="63" t="s">
        <v>1486</v>
      </c>
    </row>
    <row r="516" spans="1:18" ht="30.75" customHeight="1" x14ac:dyDescent="0.25">
      <c r="A516" s="14" t="s">
        <v>47</v>
      </c>
      <c r="B516" s="63" t="s">
        <v>48</v>
      </c>
      <c r="C516" s="13" t="s">
        <v>1363</v>
      </c>
      <c r="D516" s="14" t="s">
        <v>74</v>
      </c>
      <c r="E516" s="14" t="s">
        <v>49</v>
      </c>
      <c r="F516" s="7" t="s">
        <v>1401</v>
      </c>
      <c r="G516" s="7" t="s">
        <v>129</v>
      </c>
      <c r="H516" s="7" t="s">
        <v>1379</v>
      </c>
      <c r="I516" s="7" t="s">
        <v>1459</v>
      </c>
      <c r="J516" s="7" t="s">
        <v>229</v>
      </c>
      <c r="K516" s="70">
        <v>4</v>
      </c>
      <c r="L516" s="70">
        <v>376649.60993328405</v>
      </c>
      <c r="M516" s="70">
        <f t="shared" si="34"/>
        <v>1506598.4397331362</v>
      </c>
      <c r="N516" s="70">
        <f t="shared" si="35"/>
        <v>1747654.1900904379</v>
      </c>
      <c r="O516" s="7">
        <v>0</v>
      </c>
      <c r="P516" s="46" t="s">
        <v>57</v>
      </c>
      <c r="Q516" s="46" t="s">
        <v>1466</v>
      </c>
      <c r="R516" s="63" t="s">
        <v>1486</v>
      </c>
    </row>
    <row r="517" spans="1:18" ht="30.75" customHeight="1" x14ac:dyDescent="0.25">
      <c r="A517" s="14" t="s">
        <v>47</v>
      </c>
      <c r="B517" s="63" t="s">
        <v>48</v>
      </c>
      <c r="C517" s="13" t="s">
        <v>1364</v>
      </c>
      <c r="D517" s="14" t="s">
        <v>74</v>
      </c>
      <c r="E517" s="14" t="s">
        <v>49</v>
      </c>
      <c r="F517" s="7" t="s">
        <v>1401</v>
      </c>
      <c r="G517" s="7" t="s">
        <v>129</v>
      </c>
      <c r="H517" s="7" t="s">
        <v>1379</v>
      </c>
      <c r="I517" s="7" t="s">
        <v>1460</v>
      </c>
      <c r="J517" s="7" t="s">
        <v>229</v>
      </c>
      <c r="K517" s="70">
        <v>8</v>
      </c>
      <c r="L517" s="70">
        <v>169931.2815226033</v>
      </c>
      <c r="M517" s="70">
        <f t="shared" si="34"/>
        <v>1359450.2521808264</v>
      </c>
      <c r="N517" s="70">
        <f t="shared" si="35"/>
        <v>1576962.2925297585</v>
      </c>
      <c r="O517" s="7">
        <v>0</v>
      </c>
      <c r="P517" s="46" t="s">
        <v>57</v>
      </c>
      <c r="Q517" s="46" t="s">
        <v>1466</v>
      </c>
      <c r="R517" s="63" t="s">
        <v>1486</v>
      </c>
    </row>
    <row r="518" spans="1:18" ht="30.75" customHeight="1" x14ac:dyDescent="0.25">
      <c r="A518" s="14" t="s">
        <v>47</v>
      </c>
      <c r="B518" s="63" t="s">
        <v>48</v>
      </c>
      <c r="C518" s="13" t="s">
        <v>1365</v>
      </c>
      <c r="D518" s="14" t="s">
        <v>74</v>
      </c>
      <c r="E518" s="14" t="s">
        <v>49</v>
      </c>
      <c r="F518" s="7" t="s">
        <v>1401</v>
      </c>
      <c r="G518" s="7" t="s">
        <v>129</v>
      </c>
      <c r="H518" s="7" t="s">
        <v>1379</v>
      </c>
      <c r="I518" s="7" t="s">
        <v>1461</v>
      </c>
      <c r="J518" s="7" t="s">
        <v>229</v>
      </c>
      <c r="K518" s="70">
        <v>8</v>
      </c>
      <c r="L518" s="70">
        <v>156333.24028359546</v>
      </c>
      <c r="M518" s="70">
        <f t="shared" si="34"/>
        <v>1250665.9222687637</v>
      </c>
      <c r="N518" s="70">
        <f t="shared" si="35"/>
        <v>1450772.4698317656</v>
      </c>
      <c r="O518" s="7">
        <v>0</v>
      </c>
      <c r="P518" s="46" t="s">
        <v>57</v>
      </c>
      <c r="Q518" s="46" t="s">
        <v>1466</v>
      </c>
      <c r="R518" s="63" t="s">
        <v>1486</v>
      </c>
    </row>
    <row r="519" spans="1:18" ht="30.75" customHeight="1" x14ac:dyDescent="0.25">
      <c r="A519" s="14" t="s">
        <v>47</v>
      </c>
      <c r="B519" s="63" t="s">
        <v>48</v>
      </c>
      <c r="C519" s="13" t="s">
        <v>1366</v>
      </c>
      <c r="D519" s="14" t="s">
        <v>74</v>
      </c>
      <c r="E519" s="14" t="s">
        <v>49</v>
      </c>
      <c r="F519" s="7" t="s">
        <v>338</v>
      </c>
      <c r="G519" s="7" t="s">
        <v>117</v>
      </c>
      <c r="H519" s="7" t="s">
        <v>339</v>
      </c>
      <c r="I519" s="7" t="s">
        <v>1462</v>
      </c>
      <c r="J519" s="7" t="s">
        <v>229</v>
      </c>
      <c r="K519" s="70">
        <v>1</v>
      </c>
      <c r="L519" s="70">
        <v>7808746.7364436332</v>
      </c>
      <c r="M519" s="70">
        <f t="shared" si="34"/>
        <v>7808746.7364436332</v>
      </c>
      <c r="N519" s="70">
        <f t="shared" si="35"/>
        <v>9058146.2142746132</v>
      </c>
      <c r="O519" s="7">
        <v>0</v>
      </c>
      <c r="P519" s="46" t="s">
        <v>57</v>
      </c>
      <c r="Q519" s="46" t="s">
        <v>1466</v>
      </c>
      <c r="R519" s="63" t="s">
        <v>1486</v>
      </c>
    </row>
    <row r="520" spans="1:18" ht="30.75" customHeight="1" x14ac:dyDescent="0.25">
      <c r="A520" s="14" t="s">
        <v>47</v>
      </c>
      <c r="B520" s="63" t="s">
        <v>48</v>
      </c>
      <c r="C520" s="13" t="s">
        <v>1367</v>
      </c>
      <c r="D520" s="14" t="s">
        <v>74</v>
      </c>
      <c r="E520" s="14" t="s">
        <v>49</v>
      </c>
      <c r="F520" s="7" t="s">
        <v>1401</v>
      </c>
      <c r="G520" s="7" t="s">
        <v>129</v>
      </c>
      <c r="H520" s="7" t="s">
        <v>1379</v>
      </c>
      <c r="I520" s="7" t="s">
        <v>1463</v>
      </c>
      <c r="J520" s="7" t="s">
        <v>229</v>
      </c>
      <c r="K520" s="70">
        <v>1</v>
      </c>
      <c r="L520" s="70">
        <v>147965.21490574442</v>
      </c>
      <c r="M520" s="70">
        <f t="shared" si="34"/>
        <v>147965.21490574442</v>
      </c>
      <c r="N520" s="70">
        <f t="shared" si="35"/>
        <v>171639.64929066351</v>
      </c>
      <c r="O520" s="7">
        <v>0</v>
      </c>
      <c r="P520" s="46" t="s">
        <v>57</v>
      </c>
      <c r="Q520" s="46" t="s">
        <v>1466</v>
      </c>
      <c r="R520" s="63" t="s">
        <v>1486</v>
      </c>
    </row>
    <row r="521" spans="1:18" ht="30.75" customHeight="1" x14ac:dyDescent="0.25">
      <c r="A521" s="14" t="s">
        <v>47</v>
      </c>
      <c r="B521" s="63" t="s">
        <v>48</v>
      </c>
      <c r="C521" s="13" t="s">
        <v>1368</v>
      </c>
      <c r="D521" s="14" t="s">
        <v>74</v>
      </c>
      <c r="E521" s="14" t="s">
        <v>49</v>
      </c>
      <c r="F521" s="7" t="s">
        <v>390</v>
      </c>
      <c r="G521" s="7" t="s">
        <v>391</v>
      </c>
      <c r="H521" s="7" t="s">
        <v>106</v>
      </c>
      <c r="I521" s="7" t="s">
        <v>1464</v>
      </c>
      <c r="J521" s="7" t="s">
        <v>229</v>
      </c>
      <c r="K521" s="70">
        <v>2</v>
      </c>
      <c r="L521" s="70">
        <v>5490840.1347500822</v>
      </c>
      <c r="M521" s="70">
        <f t="shared" si="34"/>
        <v>10981680.269500164</v>
      </c>
      <c r="N521" s="70">
        <f t="shared" si="35"/>
        <v>12738749.11262019</v>
      </c>
      <c r="O521" s="7">
        <v>0</v>
      </c>
      <c r="P521" s="46" t="s">
        <v>57</v>
      </c>
      <c r="Q521" s="46" t="s">
        <v>1466</v>
      </c>
      <c r="R521" s="63" t="s">
        <v>1486</v>
      </c>
    </row>
    <row r="522" spans="1:18" ht="30.75" customHeight="1" x14ac:dyDescent="0.25">
      <c r="A522" s="14" t="s">
        <v>47</v>
      </c>
      <c r="B522" s="63" t="s">
        <v>48</v>
      </c>
      <c r="C522" s="13" t="s">
        <v>1369</v>
      </c>
      <c r="D522" s="14" t="s">
        <v>74</v>
      </c>
      <c r="E522" s="14" t="s">
        <v>49</v>
      </c>
      <c r="F522" s="7" t="s">
        <v>390</v>
      </c>
      <c r="G522" s="7" t="s">
        <v>391</v>
      </c>
      <c r="H522" s="7" t="s">
        <v>106</v>
      </c>
      <c r="I522" s="7" t="s">
        <v>1465</v>
      </c>
      <c r="J522" s="7" t="s">
        <v>229</v>
      </c>
      <c r="K522" s="70">
        <v>2</v>
      </c>
      <c r="L522" s="70">
        <v>5115845.3955071941</v>
      </c>
      <c r="M522" s="70">
        <f t="shared" si="34"/>
        <v>10231690.791014388</v>
      </c>
      <c r="N522" s="70">
        <f t="shared" si="35"/>
        <v>11868761.31757669</v>
      </c>
      <c r="O522" s="7">
        <v>0</v>
      </c>
      <c r="P522" s="46" t="s">
        <v>57</v>
      </c>
      <c r="Q522" s="46" t="s">
        <v>1466</v>
      </c>
      <c r="R522" s="63" t="s">
        <v>1486</v>
      </c>
    </row>
    <row r="523" spans="1:18" ht="30.75" customHeight="1" x14ac:dyDescent="0.25">
      <c r="A523" s="14" t="s">
        <v>47</v>
      </c>
      <c r="B523" s="63" t="s">
        <v>48</v>
      </c>
      <c r="C523" s="13" t="s">
        <v>1370</v>
      </c>
      <c r="D523" s="14" t="s">
        <v>74</v>
      </c>
      <c r="E523" s="14" t="s">
        <v>49</v>
      </c>
      <c r="F523" s="7" t="s">
        <v>1469</v>
      </c>
      <c r="G523" s="7" t="s">
        <v>1470</v>
      </c>
      <c r="H523" s="7" t="s">
        <v>254</v>
      </c>
      <c r="I523" s="7" t="s">
        <v>1471</v>
      </c>
      <c r="J523" s="7" t="s">
        <v>229</v>
      </c>
      <c r="K523" s="70">
        <v>2</v>
      </c>
      <c r="L523" s="70">
        <v>1173961.5961041767</v>
      </c>
      <c r="M523" s="70">
        <f t="shared" ref="M523:M524" si="36">K523*L523</f>
        <v>2347923.1922083534</v>
      </c>
      <c r="N523" s="70">
        <f t="shared" ref="N523:N524" si="37">M523*1.16</f>
        <v>2723590.90296169</v>
      </c>
      <c r="O523" s="7">
        <v>0</v>
      </c>
      <c r="P523" s="46" t="s">
        <v>57</v>
      </c>
      <c r="Q523" s="46" t="s">
        <v>958</v>
      </c>
      <c r="R523" s="63" t="s">
        <v>1486</v>
      </c>
    </row>
    <row r="524" spans="1:18" ht="30.75" customHeight="1" x14ac:dyDescent="0.25">
      <c r="A524" s="14" t="s">
        <v>47</v>
      </c>
      <c r="B524" s="63" t="s">
        <v>48</v>
      </c>
      <c r="C524" s="13" t="s">
        <v>1371</v>
      </c>
      <c r="D524" s="14" t="s">
        <v>74</v>
      </c>
      <c r="E524" s="14" t="s">
        <v>49</v>
      </c>
      <c r="F524" s="7" t="s">
        <v>96</v>
      </c>
      <c r="G524" s="7" t="s">
        <v>126</v>
      </c>
      <c r="H524" s="7" t="s">
        <v>127</v>
      </c>
      <c r="I524" s="7" t="s">
        <v>1472</v>
      </c>
      <c r="J524" s="7" t="s">
        <v>229</v>
      </c>
      <c r="K524" s="70">
        <v>4</v>
      </c>
      <c r="L524" s="70">
        <v>52935.804447911607</v>
      </c>
      <c r="M524" s="70">
        <f t="shared" si="36"/>
        <v>211743.21779164643</v>
      </c>
      <c r="N524" s="70">
        <f t="shared" si="37"/>
        <v>245622.13263830985</v>
      </c>
      <c r="O524" s="7">
        <v>0</v>
      </c>
      <c r="P524" s="46" t="s">
        <v>57</v>
      </c>
      <c r="Q524" s="46" t="s">
        <v>958</v>
      </c>
      <c r="R524" s="63" t="s">
        <v>1486</v>
      </c>
    </row>
    <row r="525" spans="1:18" ht="34.5" customHeight="1" x14ac:dyDescent="0.25">
      <c r="A525" s="14" t="s">
        <v>47</v>
      </c>
      <c r="B525" s="63" t="s">
        <v>48</v>
      </c>
      <c r="C525" s="13" t="s">
        <v>1372</v>
      </c>
      <c r="D525" s="14" t="s">
        <v>74</v>
      </c>
      <c r="E525" s="14" t="s">
        <v>49</v>
      </c>
      <c r="F525" s="7" t="s">
        <v>1473</v>
      </c>
      <c r="G525" s="7" t="s">
        <v>1474</v>
      </c>
      <c r="H525" s="7" t="s">
        <v>106</v>
      </c>
      <c r="I525" s="14" t="s">
        <v>1475</v>
      </c>
      <c r="J525" s="7" t="s">
        <v>229</v>
      </c>
      <c r="K525" s="70">
        <v>2</v>
      </c>
      <c r="L525" s="70">
        <v>703303.86</v>
      </c>
      <c r="M525" s="70">
        <f t="shared" ref="M525" si="38">K525*L525</f>
        <v>1406607.72</v>
      </c>
      <c r="N525" s="70">
        <f t="shared" ref="N525" si="39">M525*1.16</f>
        <v>1631664.9552</v>
      </c>
      <c r="O525" s="7">
        <v>0</v>
      </c>
      <c r="P525" s="46" t="s">
        <v>57</v>
      </c>
      <c r="Q525" s="46" t="s">
        <v>1303</v>
      </c>
      <c r="R525" s="63" t="s">
        <v>1486</v>
      </c>
    </row>
    <row r="526" spans="1:18" ht="30.75" customHeight="1" x14ac:dyDescent="0.25">
      <c r="A526" s="14" t="s">
        <v>47</v>
      </c>
      <c r="B526" s="63" t="s">
        <v>48</v>
      </c>
      <c r="C526" s="13" t="s">
        <v>1373</v>
      </c>
      <c r="D526" s="14" t="s">
        <v>74</v>
      </c>
      <c r="E526" s="14" t="s">
        <v>49</v>
      </c>
      <c r="F526" s="7" t="s">
        <v>963</v>
      </c>
      <c r="G526" s="7" t="s">
        <v>962</v>
      </c>
      <c r="H526" s="7" t="s">
        <v>964</v>
      </c>
      <c r="I526" s="7" t="s">
        <v>1476</v>
      </c>
      <c r="J526" s="7" t="s">
        <v>966</v>
      </c>
      <c r="K526" s="70">
        <v>170000</v>
      </c>
      <c r="L526" s="70">
        <v>2042.0699999999997</v>
      </c>
      <c r="M526" s="70">
        <f t="shared" ref="M526:M527" si="40">K526*L526</f>
        <v>347151899.99999994</v>
      </c>
      <c r="N526" s="70">
        <f t="shared" ref="N526:N527" si="41">M526*1.16</f>
        <v>402696203.99999988</v>
      </c>
      <c r="O526" s="7">
        <v>0</v>
      </c>
      <c r="P526" s="46" t="s">
        <v>57</v>
      </c>
      <c r="Q526" s="46" t="s">
        <v>1303</v>
      </c>
      <c r="R526" s="63" t="s">
        <v>1486</v>
      </c>
    </row>
    <row r="527" spans="1:18" ht="30.75" customHeight="1" x14ac:dyDescent="0.25">
      <c r="A527" s="14" t="s">
        <v>47</v>
      </c>
      <c r="B527" s="63" t="s">
        <v>48</v>
      </c>
      <c r="C527" s="13" t="s">
        <v>1374</v>
      </c>
      <c r="D527" s="14" t="s">
        <v>74</v>
      </c>
      <c r="E527" s="14" t="s">
        <v>49</v>
      </c>
      <c r="F527" s="7" t="s">
        <v>963</v>
      </c>
      <c r="G527" s="7" t="s">
        <v>962</v>
      </c>
      <c r="H527" s="7" t="s">
        <v>964</v>
      </c>
      <c r="I527" s="7" t="s">
        <v>1477</v>
      </c>
      <c r="J527" s="7" t="s">
        <v>966</v>
      </c>
      <c r="K527" s="70">
        <v>30000</v>
      </c>
      <c r="L527" s="70">
        <v>1913.847</v>
      </c>
      <c r="M527" s="70">
        <f t="shared" si="40"/>
        <v>57415410</v>
      </c>
      <c r="N527" s="70">
        <f t="shared" si="41"/>
        <v>66601875.599999994</v>
      </c>
      <c r="O527" s="7">
        <v>0</v>
      </c>
      <c r="P527" s="46" t="s">
        <v>57</v>
      </c>
      <c r="Q527" s="46" t="s">
        <v>1303</v>
      </c>
      <c r="R527" s="63" t="s">
        <v>1486</v>
      </c>
    </row>
    <row r="528" spans="1:18" ht="30.75" customHeight="1" x14ac:dyDescent="0.25">
      <c r="A528" s="14" t="s">
        <v>47</v>
      </c>
      <c r="B528" s="63" t="s">
        <v>48</v>
      </c>
      <c r="C528" s="13" t="s">
        <v>1375</v>
      </c>
      <c r="D528" s="14" t="s">
        <v>74</v>
      </c>
      <c r="E528" s="14" t="s">
        <v>49</v>
      </c>
      <c r="F528" s="7" t="s">
        <v>1478</v>
      </c>
      <c r="G528" s="7" t="s">
        <v>1480</v>
      </c>
      <c r="H528" s="7" t="s">
        <v>1481</v>
      </c>
      <c r="I528" s="7" t="s">
        <v>1484</v>
      </c>
      <c r="J528" s="7" t="s">
        <v>229</v>
      </c>
      <c r="K528" s="70">
        <v>10</v>
      </c>
      <c r="L528" s="70">
        <v>289078.80740740738</v>
      </c>
      <c r="M528" s="70">
        <f t="shared" ref="M528:M529" si="42">K528*L528</f>
        <v>2890788.0740740737</v>
      </c>
      <c r="N528" s="70">
        <f t="shared" ref="N528:N529" si="43">M528*1.16</f>
        <v>3353314.1659259251</v>
      </c>
      <c r="O528" s="7">
        <v>0</v>
      </c>
      <c r="P528" s="46" t="s">
        <v>57</v>
      </c>
      <c r="Q528" s="46" t="s">
        <v>1303</v>
      </c>
      <c r="R528" s="63" t="s">
        <v>1486</v>
      </c>
    </row>
    <row r="529" spans="1:18" ht="30.75" customHeight="1" x14ac:dyDescent="0.25">
      <c r="A529" s="14" t="s">
        <v>47</v>
      </c>
      <c r="B529" s="63" t="s">
        <v>48</v>
      </c>
      <c r="C529" s="13" t="s">
        <v>1376</v>
      </c>
      <c r="D529" s="14" t="s">
        <v>74</v>
      </c>
      <c r="E529" s="14" t="s">
        <v>49</v>
      </c>
      <c r="F529" s="7" t="s">
        <v>1479</v>
      </c>
      <c r="G529" s="7" t="s">
        <v>1482</v>
      </c>
      <c r="H529" s="7" t="s">
        <v>1483</v>
      </c>
      <c r="I529" s="7" t="s">
        <v>1485</v>
      </c>
      <c r="J529" s="7" t="s">
        <v>229</v>
      </c>
      <c r="K529" s="70">
        <v>30</v>
      </c>
      <c r="L529" s="70">
        <v>2083.4508641975308</v>
      </c>
      <c r="M529" s="70">
        <f t="shared" si="42"/>
        <v>62503.525925925926</v>
      </c>
      <c r="N529" s="70">
        <f t="shared" si="43"/>
        <v>72504.090074074062</v>
      </c>
      <c r="O529" s="7">
        <v>0</v>
      </c>
      <c r="P529" s="46" t="s">
        <v>57</v>
      </c>
      <c r="Q529" s="46" t="s">
        <v>1303</v>
      </c>
      <c r="R529" s="63" t="s">
        <v>1486</v>
      </c>
    </row>
    <row r="530" spans="1:18" ht="30.75" customHeight="1" x14ac:dyDescent="0.25">
      <c r="A530" s="14" t="s">
        <v>47</v>
      </c>
      <c r="B530" s="63" t="s">
        <v>48</v>
      </c>
      <c r="C530" s="13" t="s">
        <v>1377</v>
      </c>
      <c r="D530" s="14" t="s">
        <v>74</v>
      </c>
      <c r="E530" s="14" t="s">
        <v>49</v>
      </c>
      <c r="F530" s="7" t="s">
        <v>1491</v>
      </c>
      <c r="G530" s="7" t="s">
        <v>1496</v>
      </c>
      <c r="H530" s="7" t="s">
        <v>1497</v>
      </c>
      <c r="I530" s="7" t="s">
        <v>1502</v>
      </c>
      <c r="J530" s="7" t="s">
        <v>229</v>
      </c>
      <c r="K530" s="70">
        <v>3</v>
      </c>
      <c r="L530" s="70">
        <v>1713774.7680000002</v>
      </c>
      <c r="M530" s="70">
        <f t="shared" ref="M530:M534" si="44">K530*L530</f>
        <v>5141324.3040000005</v>
      </c>
      <c r="N530" s="70">
        <f t="shared" ref="N530:N534" si="45">M530*1.16</f>
        <v>5963936.19264</v>
      </c>
      <c r="O530" s="7">
        <v>0</v>
      </c>
      <c r="P530" s="46" t="s">
        <v>57</v>
      </c>
      <c r="Q530" s="46" t="s">
        <v>1303</v>
      </c>
      <c r="R530" s="63" t="s">
        <v>1486</v>
      </c>
    </row>
    <row r="531" spans="1:18" ht="30.75" customHeight="1" x14ac:dyDescent="0.25">
      <c r="A531" s="14" t="s">
        <v>47</v>
      </c>
      <c r="B531" s="63" t="s">
        <v>48</v>
      </c>
      <c r="C531" s="13" t="s">
        <v>1487</v>
      </c>
      <c r="D531" s="14" t="s">
        <v>74</v>
      </c>
      <c r="E531" s="14" t="s">
        <v>49</v>
      </c>
      <c r="F531" s="7" t="s">
        <v>1492</v>
      </c>
      <c r="G531" s="7" t="s">
        <v>252</v>
      </c>
      <c r="H531" s="7" t="s">
        <v>1498</v>
      </c>
      <c r="I531" s="7" t="s">
        <v>1503</v>
      </c>
      <c r="J531" s="7" t="s">
        <v>229</v>
      </c>
      <c r="K531" s="70">
        <v>3</v>
      </c>
      <c r="L531" s="70">
        <v>1764175.2320000001</v>
      </c>
      <c r="M531" s="70">
        <f t="shared" si="44"/>
        <v>5292525.6960000005</v>
      </c>
      <c r="N531" s="70">
        <f t="shared" si="45"/>
        <v>6139329.80736</v>
      </c>
      <c r="O531" s="7">
        <v>0</v>
      </c>
      <c r="P531" s="46" t="s">
        <v>57</v>
      </c>
      <c r="Q531" s="46" t="s">
        <v>1303</v>
      </c>
      <c r="R531" s="63" t="s">
        <v>1486</v>
      </c>
    </row>
    <row r="532" spans="1:18" ht="30.75" customHeight="1" x14ac:dyDescent="0.25">
      <c r="A532" s="14" t="s">
        <v>47</v>
      </c>
      <c r="B532" s="63" t="s">
        <v>48</v>
      </c>
      <c r="C532" s="13" t="s">
        <v>1488</v>
      </c>
      <c r="D532" s="14" t="s">
        <v>74</v>
      </c>
      <c r="E532" s="14" t="s">
        <v>49</v>
      </c>
      <c r="F532" s="7" t="s">
        <v>1493</v>
      </c>
      <c r="G532" s="7" t="s">
        <v>252</v>
      </c>
      <c r="H532" s="7" t="s">
        <v>1499</v>
      </c>
      <c r="I532" s="7" t="s">
        <v>1504</v>
      </c>
      <c r="J532" s="7" t="s">
        <v>229</v>
      </c>
      <c r="K532" s="70">
        <v>1</v>
      </c>
      <c r="L532" s="70">
        <v>892844.41850000003</v>
      </c>
      <c r="M532" s="70">
        <f t="shared" si="44"/>
        <v>892844.41850000003</v>
      </c>
      <c r="N532" s="70">
        <f t="shared" si="45"/>
        <v>1035699.5254599999</v>
      </c>
      <c r="O532" s="7">
        <v>0</v>
      </c>
      <c r="P532" s="46" t="s">
        <v>57</v>
      </c>
      <c r="Q532" s="46" t="s">
        <v>1303</v>
      </c>
      <c r="R532" s="63" t="s">
        <v>1486</v>
      </c>
    </row>
    <row r="533" spans="1:18" ht="30.75" customHeight="1" x14ac:dyDescent="0.25">
      <c r="A533" s="14" t="s">
        <v>47</v>
      </c>
      <c r="B533" s="63" t="s">
        <v>48</v>
      </c>
      <c r="C533" s="13" t="s">
        <v>1489</v>
      </c>
      <c r="D533" s="14" t="s">
        <v>74</v>
      </c>
      <c r="E533" s="14" t="s">
        <v>49</v>
      </c>
      <c r="F533" s="7" t="s">
        <v>1494</v>
      </c>
      <c r="G533" s="7" t="s">
        <v>252</v>
      </c>
      <c r="H533" s="7" t="s">
        <v>1500</v>
      </c>
      <c r="I533" s="7" t="s">
        <v>1505</v>
      </c>
      <c r="J533" s="7" t="s">
        <v>229</v>
      </c>
      <c r="K533" s="70">
        <v>3</v>
      </c>
      <c r="L533" s="70">
        <v>648061.32900000003</v>
      </c>
      <c r="M533" s="70">
        <f t="shared" si="44"/>
        <v>1944183.9870000002</v>
      </c>
      <c r="N533" s="70">
        <f t="shared" si="45"/>
        <v>2255253.4249200001</v>
      </c>
      <c r="O533" s="7">
        <v>0</v>
      </c>
      <c r="P533" s="46" t="s">
        <v>57</v>
      </c>
      <c r="Q533" s="46" t="s">
        <v>1303</v>
      </c>
      <c r="R533" s="63" t="s">
        <v>1486</v>
      </c>
    </row>
    <row r="534" spans="1:18" ht="30.75" customHeight="1" x14ac:dyDescent="0.25">
      <c r="A534" s="14" t="s">
        <v>47</v>
      </c>
      <c r="B534" s="63" t="s">
        <v>48</v>
      </c>
      <c r="C534" s="13" t="s">
        <v>1490</v>
      </c>
      <c r="D534" s="14" t="s">
        <v>74</v>
      </c>
      <c r="E534" s="14" t="s">
        <v>49</v>
      </c>
      <c r="F534" s="7" t="s">
        <v>1495</v>
      </c>
      <c r="G534" s="7" t="s">
        <v>252</v>
      </c>
      <c r="H534" s="7" t="s">
        <v>1501</v>
      </c>
      <c r="I534" s="7" t="s">
        <v>1506</v>
      </c>
      <c r="J534" s="7" t="s">
        <v>229</v>
      </c>
      <c r="K534" s="70">
        <v>1</v>
      </c>
      <c r="L534" s="70">
        <v>3050226.7405000003</v>
      </c>
      <c r="M534" s="70">
        <f t="shared" si="44"/>
        <v>3050226.7405000003</v>
      </c>
      <c r="N534" s="70">
        <f t="shared" si="45"/>
        <v>3538263.0189800002</v>
      </c>
      <c r="O534" s="7">
        <v>0</v>
      </c>
      <c r="P534" s="46" t="s">
        <v>57</v>
      </c>
      <c r="Q534" s="46" t="s">
        <v>1303</v>
      </c>
      <c r="R534" s="63" t="s">
        <v>1486</v>
      </c>
    </row>
    <row r="535" spans="1:18" ht="30.75" customHeight="1" x14ac:dyDescent="0.25">
      <c r="A535" s="14" t="s">
        <v>47</v>
      </c>
      <c r="B535" s="63" t="s">
        <v>48</v>
      </c>
      <c r="C535" s="13" t="s">
        <v>1511</v>
      </c>
      <c r="D535" s="14" t="s">
        <v>74</v>
      </c>
      <c r="E535" s="14" t="s">
        <v>49</v>
      </c>
      <c r="F535" s="7" t="s">
        <v>340</v>
      </c>
      <c r="G535" s="7" t="s">
        <v>341</v>
      </c>
      <c r="H535" s="7" t="s">
        <v>106</v>
      </c>
      <c r="I535" s="7" t="s">
        <v>1540</v>
      </c>
      <c r="J535" s="7" t="s">
        <v>229</v>
      </c>
      <c r="K535" s="70">
        <v>8</v>
      </c>
      <c r="L535" s="70">
        <v>531403.93736607372</v>
      </c>
      <c r="M535" s="70">
        <f t="shared" ref="M535:M559" si="46">K535*L535</f>
        <v>4251231.4989285897</v>
      </c>
      <c r="N535" s="70">
        <f t="shared" ref="N535:N559" si="47">M535*1.16</f>
        <v>4931428.538757164</v>
      </c>
      <c r="O535" s="7">
        <v>0</v>
      </c>
      <c r="P535" s="46" t="s">
        <v>57</v>
      </c>
      <c r="Q535" s="46" t="s">
        <v>601</v>
      </c>
      <c r="R535" s="63" t="s">
        <v>1486</v>
      </c>
    </row>
    <row r="536" spans="1:18" ht="30.75" customHeight="1" x14ac:dyDescent="0.25">
      <c r="A536" s="14" t="s">
        <v>47</v>
      </c>
      <c r="B536" s="63" t="s">
        <v>48</v>
      </c>
      <c r="C536" s="13" t="s">
        <v>1512</v>
      </c>
      <c r="D536" s="14" t="s">
        <v>74</v>
      </c>
      <c r="E536" s="14" t="s">
        <v>49</v>
      </c>
      <c r="F536" s="7" t="s">
        <v>340</v>
      </c>
      <c r="G536" s="7" t="s">
        <v>341</v>
      </c>
      <c r="H536" s="7" t="s">
        <v>106</v>
      </c>
      <c r="I536" s="7" t="s">
        <v>1541</v>
      </c>
      <c r="J536" s="7" t="s">
        <v>229</v>
      </c>
      <c r="K536" s="70">
        <v>8</v>
      </c>
      <c r="L536" s="70">
        <v>506418.20177890745</v>
      </c>
      <c r="M536" s="70">
        <f t="shared" si="46"/>
        <v>4051345.6142312596</v>
      </c>
      <c r="N536" s="70">
        <f t="shared" si="47"/>
        <v>4699560.9125082605</v>
      </c>
      <c r="O536" s="7">
        <v>0</v>
      </c>
      <c r="P536" s="46" t="s">
        <v>57</v>
      </c>
      <c r="Q536" s="46" t="s">
        <v>601</v>
      </c>
      <c r="R536" s="63" t="s">
        <v>1486</v>
      </c>
    </row>
    <row r="537" spans="1:18" ht="30.75" customHeight="1" x14ac:dyDescent="0.25">
      <c r="A537" s="14" t="s">
        <v>47</v>
      </c>
      <c r="B537" s="63" t="s">
        <v>48</v>
      </c>
      <c r="C537" s="13" t="s">
        <v>1513</v>
      </c>
      <c r="D537" s="14" t="s">
        <v>74</v>
      </c>
      <c r="E537" s="14" t="s">
        <v>49</v>
      </c>
      <c r="F537" s="7" t="s">
        <v>340</v>
      </c>
      <c r="G537" s="7" t="s">
        <v>341</v>
      </c>
      <c r="H537" s="7" t="s">
        <v>106</v>
      </c>
      <c r="I537" s="7" t="s">
        <v>1542</v>
      </c>
      <c r="J537" s="7" t="s">
        <v>229</v>
      </c>
      <c r="K537" s="70">
        <v>2</v>
      </c>
      <c r="L537" s="70">
        <v>560655.53024860995</v>
      </c>
      <c r="M537" s="70">
        <f t="shared" si="46"/>
        <v>1121311.0604972199</v>
      </c>
      <c r="N537" s="70">
        <f t="shared" si="47"/>
        <v>1300720.8301767751</v>
      </c>
      <c r="O537" s="7">
        <v>0</v>
      </c>
      <c r="P537" s="46" t="s">
        <v>57</v>
      </c>
      <c r="Q537" s="46" t="s">
        <v>601</v>
      </c>
      <c r="R537" s="63" t="s">
        <v>1486</v>
      </c>
    </row>
    <row r="538" spans="1:18" ht="30.75" customHeight="1" x14ac:dyDescent="0.25">
      <c r="A538" s="14" t="s">
        <v>47</v>
      </c>
      <c r="B538" s="63" t="s">
        <v>48</v>
      </c>
      <c r="C538" s="13" t="s">
        <v>1514</v>
      </c>
      <c r="D538" s="14" t="s">
        <v>74</v>
      </c>
      <c r="E538" s="14" t="s">
        <v>49</v>
      </c>
      <c r="F538" s="7" t="s">
        <v>340</v>
      </c>
      <c r="G538" s="7" t="s">
        <v>341</v>
      </c>
      <c r="H538" s="7" t="s">
        <v>106</v>
      </c>
      <c r="I538" s="7" t="s">
        <v>1543</v>
      </c>
      <c r="J538" s="7" t="s">
        <v>229</v>
      </c>
      <c r="K538" s="70">
        <v>2</v>
      </c>
      <c r="L538" s="70">
        <v>676443.08540864883</v>
      </c>
      <c r="M538" s="70">
        <f t="shared" si="46"/>
        <v>1352886.1708172977</v>
      </c>
      <c r="N538" s="70">
        <f t="shared" si="47"/>
        <v>1569347.9581480653</v>
      </c>
      <c r="O538" s="7">
        <v>0</v>
      </c>
      <c r="P538" s="46" t="s">
        <v>57</v>
      </c>
      <c r="Q538" s="46" t="s">
        <v>601</v>
      </c>
      <c r="R538" s="63" t="s">
        <v>1486</v>
      </c>
    </row>
    <row r="539" spans="1:18" ht="30.75" customHeight="1" x14ac:dyDescent="0.25">
      <c r="A539" s="14" t="s">
        <v>47</v>
      </c>
      <c r="B539" s="63" t="s">
        <v>48</v>
      </c>
      <c r="C539" s="13" t="s">
        <v>1515</v>
      </c>
      <c r="D539" s="14" t="s">
        <v>74</v>
      </c>
      <c r="E539" s="14" t="s">
        <v>49</v>
      </c>
      <c r="F539" s="7" t="s">
        <v>340</v>
      </c>
      <c r="G539" s="7" t="s">
        <v>341</v>
      </c>
      <c r="H539" s="7" t="s">
        <v>106</v>
      </c>
      <c r="I539" s="7" t="s">
        <v>1544</v>
      </c>
      <c r="J539" s="7" t="s">
        <v>229</v>
      </c>
      <c r="K539" s="70">
        <v>2</v>
      </c>
      <c r="L539" s="70">
        <v>575890.73487493081</v>
      </c>
      <c r="M539" s="70">
        <f t="shared" si="46"/>
        <v>1151781.4697498616</v>
      </c>
      <c r="N539" s="70">
        <f t="shared" si="47"/>
        <v>1336066.5049098395</v>
      </c>
      <c r="O539" s="7">
        <v>0</v>
      </c>
      <c r="P539" s="46" t="s">
        <v>57</v>
      </c>
      <c r="Q539" s="46" t="s">
        <v>601</v>
      </c>
      <c r="R539" s="63" t="s">
        <v>1486</v>
      </c>
    </row>
    <row r="540" spans="1:18" ht="30.75" customHeight="1" x14ac:dyDescent="0.25">
      <c r="A540" s="14" t="s">
        <v>47</v>
      </c>
      <c r="B540" s="63" t="s">
        <v>48</v>
      </c>
      <c r="C540" s="13" t="s">
        <v>1516</v>
      </c>
      <c r="D540" s="14" t="s">
        <v>74</v>
      </c>
      <c r="E540" s="14" t="s">
        <v>49</v>
      </c>
      <c r="F540" s="7" t="s">
        <v>340</v>
      </c>
      <c r="G540" s="7" t="s">
        <v>341</v>
      </c>
      <c r="H540" s="7" t="s">
        <v>106</v>
      </c>
      <c r="I540" s="7" t="s">
        <v>1545</v>
      </c>
      <c r="J540" s="7" t="s">
        <v>229</v>
      </c>
      <c r="K540" s="70">
        <v>2</v>
      </c>
      <c r="L540" s="70">
        <v>658160.83985706372</v>
      </c>
      <c r="M540" s="70">
        <f t="shared" si="46"/>
        <v>1316321.6797141274</v>
      </c>
      <c r="N540" s="70">
        <f t="shared" si="47"/>
        <v>1526933.1484683878</v>
      </c>
      <c r="O540" s="7">
        <v>0</v>
      </c>
      <c r="P540" s="46" t="s">
        <v>57</v>
      </c>
      <c r="Q540" s="46" t="s">
        <v>601</v>
      </c>
      <c r="R540" s="63" t="s">
        <v>1486</v>
      </c>
    </row>
    <row r="541" spans="1:18" ht="30.75" customHeight="1" x14ac:dyDescent="0.25">
      <c r="A541" s="14" t="s">
        <v>47</v>
      </c>
      <c r="B541" s="63" t="s">
        <v>48</v>
      </c>
      <c r="C541" s="13" t="s">
        <v>1517</v>
      </c>
      <c r="D541" s="14" t="s">
        <v>74</v>
      </c>
      <c r="E541" s="14" t="s">
        <v>49</v>
      </c>
      <c r="F541" s="7" t="s">
        <v>340</v>
      </c>
      <c r="G541" s="7" t="s">
        <v>341</v>
      </c>
      <c r="H541" s="7" t="s">
        <v>106</v>
      </c>
      <c r="I541" s="7" t="s">
        <v>1546</v>
      </c>
      <c r="J541" s="7" t="s">
        <v>229</v>
      </c>
      <c r="K541" s="70">
        <v>2</v>
      </c>
      <c r="L541" s="70">
        <v>706913.49466129078</v>
      </c>
      <c r="M541" s="70">
        <f t="shared" si="46"/>
        <v>1413826.9893225816</v>
      </c>
      <c r="N541" s="70">
        <f t="shared" si="47"/>
        <v>1640039.3076141945</v>
      </c>
      <c r="O541" s="7">
        <v>0</v>
      </c>
      <c r="P541" s="46" t="s">
        <v>57</v>
      </c>
      <c r="Q541" s="46" t="s">
        <v>601</v>
      </c>
      <c r="R541" s="63" t="s">
        <v>1486</v>
      </c>
    </row>
    <row r="542" spans="1:18" ht="30.75" customHeight="1" x14ac:dyDescent="0.25">
      <c r="A542" s="14" t="s">
        <v>47</v>
      </c>
      <c r="B542" s="63" t="s">
        <v>48</v>
      </c>
      <c r="C542" s="13" t="s">
        <v>1518</v>
      </c>
      <c r="D542" s="14" t="s">
        <v>74</v>
      </c>
      <c r="E542" s="14" t="s">
        <v>49</v>
      </c>
      <c r="F542" s="7" t="s">
        <v>1508</v>
      </c>
      <c r="G542" s="7" t="s">
        <v>131</v>
      </c>
      <c r="H542" s="7" t="s">
        <v>1536</v>
      </c>
      <c r="I542" s="7" t="s">
        <v>1547</v>
      </c>
      <c r="J542" s="7" t="s">
        <v>229</v>
      </c>
      <c r="K542" s="70">
        <v>10</v>
      </c>
      <c r="L542" s="70">
        <v>4028.1881031992521</v>
      </c>
      <c r="M542" s="70">
        <f t="shared" si="46"/>
        <v>40281.881031992518</v>
      </c>
      <c r="N542" s="70">
        <f t="shared" si="47"/>
        <v>46726.981997111317</v>
      </c>
      <c r="O542" s="7">
        <v>0</v>
      </c>
      <c r="P542" s="46" t="s">
        <v>57</v>
      </c>
      <c r="Q542" s="46" t="s">
        <v>601</v>
      </c>
      <c r="R542" s="63" t="s">
        <v>1486</v>
      </c>
    </row>
    <row r="543" spans="1:18" ht="30.75" customHeight="1" x14ac:dyDescent="0.25">
      <c r="A543" s="14" t="s">
        <v>47</v>
      </c>
      <c r="B543" s="63" t="s">
        <v>48</v>
      </c>
      <c r="C543" s="13" t="s">
        <v>1519</v>
      </c>
      <c r="D543" s="14" t="s">
        <v>74</v>
      </c>
      <c r="E543" s="14" t="s">
        <v>49</v>
      </c>
      <c r="F543" s="7" t="s">
        <v>1508</v>
      </c>
      <c r="G543" s="7" t="s">
        <v>131</v>
      </c>
      <c r="H543" s="7" t="s">
        <v>1536</v>
      </c>
      <c r="I543" s="7" t="s">
        <v>1548</v>
      </c>
      <c r="J543" s="7" t="s">
        <v>229</v>
      </c>
      <c r="K543" s="70">
        <v>4</v>
      </c>
      <c r="L543" s="70">
        <v>254123.21316703295</v>
      </c>
      <c r="M543" s="70">
        <f t="shared" si="46"/>
        <v>1016492.8526681318</v>
      </c>
      <c r="N543" s="70">
        <f t="shared" si="47"/>
        <v>1179131.7090950329</v>
      </c>
      <c r="O543" s="7">
        <v>0</v>
      </c>
      <c r="P543" s="46" t="s">
        <v>57</v>
      </c>
      <c r="Q543" s="46" t="s">
        <v>601</v>
      </c>
      <c r="R543" s="63" t="s">
        <v>1486</v>
      </c>
    </row>
    <row r="544" spans="1:18" ht="30.75" customHeight="1" x14ac:dyDescent="0.25">
      <c r="A544" s="14" t="s">
        <v>47</v>
      </c>
      <c r="B544" s="63" t="s">
        <v>48</v>
      </c>
      <c r="C544" s="13" t="s">
        <v>1520</v>
      </c>
      <c r="D544" s="14" t="s">
        <v>74</v>
      </c>
      <c r="E544" s="14" t="s">
        <v>49</v>
      </c>
      <c r="F544" s="7" t="s">
        <v>1508</v>
      </c>
      <c r="G544" s="7" t="s">
        <v>131</v>
      </c>
      <c r="H544" s="7" t="s">
        <v>1536</v>
      </c>
      <c r="I544" s="7" t="s">
        <v>1549</v>
      </c>
      <c r="J544" s="7" t="s">
        <v>229</v>
      </c>
      <c r="K544" s="70">
        <v>7</v>
      </c>
      <c r="L544" s="70">
        <v>201714.109252489</v>
      </c>
      <c r="M544" s="70">
        <f t="shared" si="46"/>
        <v>1411998.764767423</v>
      </c>
      <c r="N544" s="70">
        <f t="shared" si="47"/>
        <v>1637918.5671302106</v>
      </c>
      <c r="O544" s="7">
        <v>0</v>
      </c>
      <c r="P544" s="46" t="s">
        <v>57</v>
      </c>
      <c r="Q544" s="46" t="s">
        <v>601</v>
      </c>
      <c r="R544" s="63" t="s">
        <v>1486</v>
      </c>
    </row>
    <row r="545" spans="1:18" ht="30.75" customHeight="1" x14ac:dyDescent="0.25">
      <c r="A545" s="14" t="s">
        <v>47</v>
      </c>
      <c r="B545" s="63" t="s">
        <v>48</v>
      </c>
      <c r="C545" s="13" t="s">
        <v>1521</v>
      </c>
      <c r="D545" s="14" t="s">
        <v>74</v>
      </c>
      <c r="E545" s="14" t="s">
        <v>49</v>
      </c>
      <c r="F545" s="7" t="s">
        <v>319</v>
      </c>
      <c r="G545" s="7" t="s">
        <v>323</v>
      </c>
      <c r="H545" s="7" t="s">
        <v>324</v>
      </c>
      <c r="I545" s="7" t="s">
        <v>1550</v>
      </c>
      <c r="J545" s="7" t="s">
        <v>229</v>
      </c>
      <c r="K545" s="70">
        <v>8</v>
      </c>
      <c r="L545" s="70">
        <v>425976.321351933</v>
      </c>
      <c r="M545" s="70">
        <f t="shared" si="46"/>
        <v>3407810.570815464</v>
      </c>
      <c r="N545" s="70">
        <f t="shared" si="47"/>
        <v>3953060.2621459379</v>
      </c>
      <c r="O545" s="7">
        <v>0</v>
      </c>
      <c r="P545" s="46" t="s">
        <v>57</v>
      </c>
      <c r="Q545" s="46" t="s">
        <v>601</v>
      </c>
      <c r="R545" s="63" t="s">
        <v>1486</v>
      </c>
    </row>
    <row r="546" spans="1:18" ht="30.75" customHeight="1" x14ac:dyDescent="0.25">
      <c r="A546" s="14" t="s">
        <v>47</v>
      </c>
      <c r="B546" s="63" t="s">
        <v>48</v>
      </c>
      <c r="C546" s="13" t="s">
        <v>1522</v>
      </c>
      <c r="D546" s="14" t="s">
        <v>74</v>
      </c>
      <c r="E546" s="14" t="s">
        <v>49</v>
      </c>
      <c r="F546" s="7" t="s">
        <v>338</v>
      </c>
      <c r="G546" s="7" t="s">
        <v>117</v>
      </c>
      <c r="H546" s="7" t="s">
        <v>339</v>
      </c>
      <c r="I546" s="7" t="s">
        <v>1551</v>
      </c>
      <c r="J546" s="7" t="s">
        <v>229</v>
      </c>
      <c r="K546" s="70">
        <v>4</v>
      </c>
      <c r="L546" s="70">
        <v>41866.342313129899</v>
      </c>
      <c r="M546" s="70">
        <f t="shared" si="46"/>
        <v>167465.36925251959</v>
      </c>
      <c r="N546" s="70">
        <f t="shared" si="47"/>
        <v>194259.82833292271</v>
      </c>
      <c r="O546" s="7">
        <v>0</v>
      </c>
      <c r="P546" s="46" t="s">
        <v>57</v>
      </c>
      <c r="Q546" s="46" t="s">
        <v>601</v>
      </c>
      <c r="R546" s="63" t="s">
        <v>1486</v>
      </c>
    </row>
    <row r="547" spans="1:18" ht="30.75" customHeight="1" x14ac:dyDescent="0.25">
      <c r="A547" s="14" t="s">
        <v>47</v>
      </c>
      <c r="B547" s="63" t="s">
        <v>48</v>
      </c>
      <c r="C547" s="13" t="s">
        <v>1523</v>
      </c>
      <c r="D547" s="14" t="s">
        <v>74</v>
      </c>
      <c r="E547" s="14" t="s">
        <v>49</v>
      </c>
      <c r="F547" s="7" t="s">
        <v>338</v>
      </c>
      <c r="G547" s="7" t="s">
        <v>117</v>
      </c>
      <c r="H547" s="7" t="s">
        <v>339</v>
      </c>
      <c r="I547" s="7" t="s">
        <v>1552</v>
      </c>
      <c r="J547" s="7" t="s">
        <v>229</v>
      </c>
      <c r="K547" s="70">
        <v>4</v>
      </c>
      <c r="L547" s="70">
        <v>110912.2896796163</v>
      </c>
      <c r="M547" s="70">
        <f t="shared" si="46"/>
        <v>443649.15871846519</v>
      </c>
      <c r="N547" s="70">
        <f t="shared" si="47"/>
        <v>514633.02411341958</v>
      </c>
      <c r="O547" s="7">
        <v>0</v>
      </c>
      <c r="P547" s="46" t="s">
        <v>57</v>
      </c>
      <c r="Q547" s="46" t="s">
        <v>601</v>
      </c>
      <c r="R547" s="63" t="s">
        <v>1486</v>
      </c>
    </row>
    <row r="548" spans="1:18" ht="30.75" customHeight="1" x14ac:dyDescent="0.25">
      <c r="A548" s="14" t="s">
        <v>47</v>
      </c>
      <c r="B548" s="63" t="s">
        <v>48</v>
      </c>
      <c r="C548" s="13" t="s">
        <v>1524</v>
      </c>
      <c r="D548" s="14" t="s">
        <v>74</v>
      </c>
      <c r="E548" s="14" t="s">
        <v>49</v>
      </c>
      <c r="F548" s="7" t="s">
        <v>338</v>
      </c>
      <c r="G548" s="7" t="s">
        <v>117</v>
      </c>
      <c r="H548" s="7" t="s">
        <v>339</v>
      </c>
      <c r="I548" s="7" t="s">
        <v>1553</v>
      </c>
      <c r="J548" s="7" t="s">
        <v>229</v>
      </c>
      <c r="K548" s="70">
        <v>10</v>
      </c>
      <c r="L548" s="70">
        <v>199885.88469733048</v>
      </c>
      <c r="M548" s="70">
        <f t="shared" si="46"/>
        <v>1998858.8469733046</v>
      </c>
      <c r="N548" s="70">
        <f t="shared" si="47"/>
        <v>2318676.2624890334</v>
      </c>
      <c r="O548" s="7">
        <v>0</v>
      </c>
      <c r="P548" s="46" t="s">
        <v>57</v>
      </c>
      <c r="Q548" s="46" t="s">
        <v>601</v>
      </c>
      <c r="R548" s="63" t="s">
        <v>1486</v>
      </c>
    </row>
    <row r="549" spans="1:18" ht="30.75" customHeight="1" x14ac:dyDescent="0.25">
      <c r="A549" s="14" t="s">
        <v>47</v>
      </c>
      <c r="B549" s="63" t="s">
        <v>48</v>
      </c>
      <c r="C549" s="13" t="s">
        <v>1525</v>
      </c>
      <c r="D549" s="14" t="s">
        <v>74</v>
      </c>
      <c r="E549" s="14" t="s">
        <v>49</v>
      </c>
      <c r="F549" s="7" t="s">
        <v>338</v>
      </c>
      <c r="G549" s="7" t="s">
        <v>117</v>
      </c>
      <c r="H549" s="7" t="s">
        <v>339</v>
      </c>
      <c r="I549" s="7" t="s">
        <v>1554</v>
      </c>
      <c r="J549" s="7" t="s">
        <v>229</v>
      </c>
      <c r="K549" s="70">
        <v>4</v>
      </c>
      <c r="L549" s="70">
        <v>118225.18790025036</v>
      </c>
      <c r="M549" s="70">
        <f t="shared" si="46"/>
        <v>472900.75160100142</v>
      </c>
      <c r="N549" s="70">
        <f t="shared" si="47"/>
        <v>548564.87185716163</v>
      </c>
      <c r="O549" s="7">
        <v>0</v>
      </c>
      <c r="P549" s="46" t="s">
        <v>57</v>
      </c>
      <c r="Q549" s="46" t="s">
        <v>601</v>
      </c>
      <c r="R549" s="63" t="s">
        <v>1486</v>
      </c>
    </row>
    <row r="550" spans="1:18" ht="30.75" customHeight="1" x14ac:dyDescent="0.25">
      <c r="A550" s="14" t="s">
        <v>47</v>
      </c>
      <c r="B550" s="63" t="s">
        <v>48</v>
      </c>
      <c r="C550" s="13" t="s">
        <v>1526</v>
      </c>
      <c r="D550" s="14" t="s">
        <v>74</v>
      </c>
      <c r="E550" s="14" t="s">
        <v>49</v>
      </c>
      <c r="F550" s="7" t="s">
        <v>1212</v>
      </c>
      <c r="G550" s="7" t="s">
        <v>129</v>
      </c>
      <c r="H550" s="7" t="s">
        <v>1213</v>
      </c>
      <c r="I550" s="7" t="s">
        <v>1555</v>
      </c>
      <c r="J550" s="7" t="s">
        <v>229</v>
      </c>
      <c r="K550" s="70">
        <v>8</v>
      </c>
      <c r="L550" s="70">
        <v>20476.115017775319</v>
      </c>
      <c r="M550" s="70">
        <f t="shared" si="46"/>
        <v>163808.92014220255</v>
      </c>
      <c r="N550" s="70">
        <f t="shared" si="47"/>
        <v>190018.34736495494</v>
      </c>
      <c r="O550" s="7">
        <v>0</v>
      </c>
      <c r="P550" s="46" t="s">
        <v>57</v>
      </c>
      <c r="Q550" s="46" t="s">
        <v>601</v>
      </c>
      <c r="R550" s="63" t="s">
        <v>1486</v>
      </c>
    </row>
    <row r="551" spans="1:18" ht="30.75" customHeight="1" x14ac:dyDescent="0.25">
      <c r="A551" s="14" t="s">
        <v>47</v>
      </c>
      <c r="B551" s="63" t="s">
        <v>48</v>
      </c>
      <c r="C551" s="13" t="s">
        <v>1527</v>
      </c>
      <c r="D551" s="14" t="s">
        <v>74</v>
      </c>
      <c r="E551" s="14" t="s">
        <v>49</v>
      </c>
      <c r="F551" s="7" t="s">
        <v>1212</v>
      </c>
      <c r="G551" s="7" t="s">
        <v>129</v>
      </c>
      <c r="H551" s="7" t="s">
        <v>1213</v>
      </c>
      <c r="I551" s="7" t="s">
        <v>1556</v>
      </c>
      <c r="J551" s="7" t="s">
        <v>229</v>
      </c>
      <c r="K551" s="70">
        <v>8</v>
      </c>
      <c r="L551" s="70">
        <v>29861.001067589004</v>
      </c>
      <c r="M551" s="70">
        <f t="shared" si="46"/>
        <v>238888.00854071204</v>
      </c>
      <c r="N551" s="70">
        <f t="shared" si="47"/>
        <v>277110.08990722592</v>
      </c>
      <c r="O551" s="7">
        <v>0</v>
      </c>
      <c r="P551" s="46" t="s">
        <v>57</v>
      </c>
      <c r="Q551" s="46" t="s">
        <v>601</v>
      </c>
      <c r="R551" s="63" t="s">
        <v>1486</v>
      </c>
    </row>
    <row r="552" spans="1:18" ht="30.75" customHeight="1" x14ac:dyDescent="0.25">
      <c r="A552" s="14" t="s">
        <v>47</v>
      </c>
      <c r="B552" s="63" t="s">
        <v>48</v>
      </c>
      <c r="C552" s="13" t="s">
        <v>1528</v>
      </c>
      <c r="D552" s="14" t="s">
        <v>74</v>
      </c>
      <c r="E552" s="14" t="s">
        <v>49</v>
      </c>
      <c r="F552" s="7" t="s">
        <v>383</v>
      </c>
      <c r="G552" s="7" t="s">
        <v>384</v>
      </c>
      <c r="H552" s="7" t="s">
        <v>106</v>
      </c>
      <c r="I552" s="7" t="s">
        <v>1557</v>
      </c>
      <c r="J552" s="7" t="s">
        <v>229</v>
      </c>
      <c r="K552" s="70">
        <v>16</v>
      </c>
      <c r="L552" s="70">
        <v>35772.260462601524</v>
      </c>
      <c r="M552" s="70">
        <f t="shared" si="46"/>
        <v>572356.16740162438</v>
      </c>
      <c r="N552" s="70">
        <f t="shared" si="47"/>
        <v>663933.15418588428</v>
      </c>
      <c r="O552" s="7">
        <v>0</v>
      </c>
      <c r="P552" s="46" t="s">
        <v>57</v>
      </c>
      <c r="Q552" s="46" t="s">
        <v>601</v>
      </c>
      <c r="R552" s="63" t="s">
        <v>1486</v>
      </c>
    </row>
    <row r="553" spans="1:18" ht="30.75" customHeight="1" x14ac:dyDescent="0.25">
      <c r="A553" s="14" t="s">
        <v>47</v>
      </c>
      <c r="B553" s="63" t="s">
        <v>48</v>
      </c>
      <c r="C553" s="13" t="s">
        <v>1529</v>
      </c>
      <c r="D553" s="14" t="s">
        <v>74</v>
      </c>
      <c r="E553" s="14" t="s">
        <v>49</v>
      </c>
      <c r="F553" s="7" t="s">
        <v>383</v>
      </c>
      <c r="G553" s="7" t="s">
        <v>384</v>
      </c>
      <c r="H553" s="7" t="s">
        <v>106</v>
      </c>
      <c r="I553" s="7" t="s">
        <v>1558</v>
      </c>
      <c r="J553" s="7" t="s">
        <v>229</v>
      </c>
      <c r="K553" s="70">
        <v>32</v>
      </c>
      <c r="L553" s="70">
        <v>43024.217864730279</v>
      </c>
      <c r="M553" s="70">
        <f t="shared" si="46"/>
        <v>1376774.9716713689</v>
      </c>
      <c r="N553" s="70">
        <f t="shared" si="47"/>
        <v>1597058.9671387877</v>
      </c>
      <c r="O553" s="7">
        <v>0</v>
      </c>
      <c r="P553" s="46" t="s">
        <v>57</v>
      </c>
      <c r="Q553" s="46" t="s">
        <v>601</v>
      </c>
      <c r="R553" s="63" t="s">
        <v>1486</v>
      </c>
    </row>
    <row r="554" spans="1:18" ht="30.75" customHeight="1" x14ac:dyDescent="0.25">
      <c r="A554" s="14" t="s">
        <v>47</v>
      </c>
      <c r="B554" s="63" t="s">
        <v>48</v>
      </c>
      <c r="C554" s="13" t="s">
        <v>1530</v>
      </c>
      <c r="D554" s="14" t="s">
        <v>74</v>
      </c>
      <c r="E554" s="14" t="s">
        <v>49</v>
      </c>
      <c r="F554" s="7" t="s">
        <v>383</v>
      </c>
      <c r="G554" s="7" t="s">
        <v>384</v>
      </c>
      <c r="H554" s="7" t="s">
        <v>106</v>
      </c>
      <c r="I554" s="7" t="s">
        <v>1559</v>
      </c>
      <c r="J554" s="7" t="s">
        <v>229</v>
      </c>
      <c r="K554" s="70">
        <v>64</v>
      </c>
      <c r="L554" s="70">
        <v>68253.716725917722</v>
      </c>
      <c r="M554" s="70">
        <f t="shared" si="46"/>
        <v>4368237.8704587342</v>
      </c>
      <c r="N554" s="70">
        <f t="shared" si="47"/>
        <v>5067155.9297321318</v>
      </c>
      <c r="O554" s="7">
        <v>0</v>
      </c>
      <c r="P554" s="46" t="s">
        <v>57</v>
      </c>
      <c r="Q554" s="46" t="s">
        <v>601</v>
      </c>
      <c r="R554" s="63" t="s">
        <v>1486</v>
      </c>
    </row>
    <row r="555" spans="1:18" ht="30.75" customHeight="1" x14ac:dyDescent="0.25">
      <c r="A555" s="14" t="s">
        <v>47</v>
      </c>
      <c r="B555" s="63" t="s">
        <v>48</v>
      </c>
      <c r="C555" s="13" t="s">
        <v>1531</v>
      </c>
      <c r="D555" s="14" t="s">
        <v>74</v>
      </c>
      <c r="E555" s="14" t="s">
        <v>49</v>
      </c>
      <c r="F555" s="7" t="s">
        <v>383</v>
      </c>
      <c r="G555" s="7" t="s">
        <v>384</v>
      </c>
      <c r="H555" s="7" t="s">
        <v>106</v>
      </c>
      <c r="I555" s="7" t="s">
        <v>1560</v>
      </c>
      <c r="J555" s="7" t="s">
        <v>229</v>
      </c>
      <c r="K555" s="70">
        <v>8</v>
      </c>
      <c r="L555" s="70">
        <v>397943.54483950249</v>
      </c>
      <c r="M555" s="70">
        <f t="shared" si="46"/>
        <v>3183548.3587160199</v>
      </c>
      <c r="N555" s="70">
        <f t="shared" si="47"/>
        <v>3692916.0961105828</v>
      </c>
      <c r="O555" s="7">
        <v>0</v>
      </c>
      <c r="P555" s="46" t="s">
        <v>57</v>
      </c>
      <c r="Q555" s="46" t="s">
        <v>601</v>
      </c>
      <c r="R555" s="63" t="s">
        <v>1486</v>
      </c>
    </row>
    <row r="556" spans="1:18" ht="30.75" customHeight="1" x14ac:dyDescent="0.25">
      <c r="A556" s="14" t="s">
        <v>47</v>
      </c>
      <c r="B556" s="63" t="s">
        <v>48</v>
      </c>
      <c r="C556" s="13" t="s">
        <v>1532</v>
      </c>
      <c r="D556" s="14" t="s">
        <v>74</v>
      </c>
      <c r="E556" s="14" t="s">
        <v>49</v>
      </c>
      <c r="F556" s="7" t="s">
        <v>338</v>
      </c>
      <c r="G556" s="7" t="s">
        <v>117</v>
      </c>
      <c r="H556" s="7" t="s">
        <v>339</v>
      </c>
      <c r="I556" s="7" t="s">
        <v>1561</v>
      </c>
      <c r="J556" s="7" t="s">
        <v>229</v>
      </c>
      <c r="K556" s="70">
        <v>8</v>
      </c>
      <c r="L556" s="70">
        <v>122491.0451956202</v>
      </c>
      <c r="M556" s="70">
        <f t="shared" si="46"/>
        <v>979928.36156496161</v>
      </c>
      <c r="N556" s="70">
        <f t="shared" si="47"/>
        <v>1136716.8994153554</v>
      </c>
      <c r="O556" s="7">
        <v>0</v>
      </c>
      <c r="P556" s="46" t="s">
        <v>57</v>
      </c>
      <c r="Q556" s="46" t="s">
        <v>601</v>
      </c>
      <c r="R556" s="63" t="s">
        <v>1486</v>
      </c>
    </row>
    <row r="557" spans="1:18" ht="30.75" customHeight="1" x14ac:dyDescent="0.25">
      <c r="A557" s="14" t="s">
        <v>47</v>
      </c>
      <c r="B557" s="63" t="s">
        <v>48</v>
      </c>
      <c r="C557" s="13" t="s">
        <v>1533</v>
      </c>
      <c r="D557" s="14" t="s">
        <v>74</v>
      </c>
      <c r="E557" s="14" t="s">
        <v>49</v>
      </c>
      <c r="F557" s="7" t="s">
        <v>338</v>
      </c>
      <c r="G557" s="7" t="s">
        <v>117</v>
      </c>
      <c r="H557" s="7" t="s">
        <v>339</v>
      </c>
      <c r="I557" s="7" t="s">
        <v>1562</v>
      </c>
      <c r="J557" s="7" t="s">
        <v>229</v>
      </c>
      <c r="K557" s="70">
        <v>8</v>
      </c>
      <c r="L557" s="70">
        <v>5630.9316298882122</v>
      </c>
      <c r="M557" s="70">
        <f t="shared" si="46"/>
        <v>45047.453039105698</v>
      </c>
      <c r="N557" s="70">
        <f t="shared" si="47"/>
        <v>52255.045525362606</v>
      </c>
      <c r="O557" s="7">
        <v>0</v>
      </c>
      <c r="P557" s="46" t="s">
        <v>57</v>
      </c>
      <c r="Q557" s="46" t="s">
        <v>601</v>
      </c>
      <c r="R557" s="63" t="s">
        <v>1486</v>
      </c>
    </row>
    <row r="558" spans="1:18" ht="30.75" customHeight="1" x14ac:dyDescent="0.25">
      <c r="A558" s="14" t="s">
        <v>47</v>
      </c>
      <c r="B558" s="63" t="s">
        <v>48</v>
      </c>
      <c r="C558" s="13" t="s">
        <v>1534</v>
      </c>
      <c r="D558" s="14" t="s">
        <v>74</v>
      </c>
      <c r="E558" s="14" t="s">
        <v>49</v>
      </c>
      <c r="F558" s="7" t="s">
        <v>1509</v>
      </c>
      <c r="G558" s="7" t="s">
        <v>321</v>
      </c>
      <c r="H558" s="7" t="s">
        <v>1537</v>
      </c>
      <c r="I558" s="7" t="s">
        <v>1563</v>
      </c>
      <c r="J558" s="7" t="s">
        <v>229</v>
      </c>
      <c r="K558" s="70">
        <v>4</v>
      </c>
      <c r="L558" s="70">
        <v>334565.09359400743</v>
      </c>
      <c r="M558" s="70">
        <f t="shared" si="46"/>
        <v>1338260.3743760297</v>
      </c>
      <c r="N558" s="70">
        <f t="shared" si="47"/>
        <v>1552382.0342761944</v>
      </c>
      <c r="O558" s="7">
        <v>0</v>
      </c>
      <c r="P558" s="46" t="s">
        <v>57</v>
      </c>
      <c r="Q558" s="46" t="s">
        <v>601</v>
      </c>
      <c r="R558" s="63" t="s">
        <v>1486</v>
      </c>
    </row>
    <row r="559" spans="1:18" ht="30.75" customHeight="1" x14ac:dyDescent="0.25">
      <c r="A559" s="14" t="s">
        <v>47</v>
      </c>
      <c r="B559" s="63" t="s">
        <v>48</v>
      </c>
      <c r="C559" s="13" t="s">
        <v>1535</v>
      </c>
      <c r="D559" s="14" t="s">
        <v>74</v>
      </c>
      <c r="E559" s="14" t="s">
        <v>49</v>
      </c>
      <c r="F559" s="7" t="s">
        <v>1510</v>
      </c>
      <c r="G559" s="7" t="s">
        <v>1538</v>
      </c>
      <c r="H559" s="7" t="s">
        <v>1539</v>
      </c>
      <c r="I559" s="7" t="s">
        <v>1564</v>
      </c>
      <c r="J559" s="7" t="s">
        <v>229</v>
      </c>
      <c r="K559" s="70">
        <v>1</v>
      </c>
      <c r="L559" s="70">
        <v>2020133.2760000001</v>
      </c>
      <c r="M559" s="70">
        <f t="shared" si="46"/>
        <v>2020133.2760000001</v>
      </c>
      <c r="N559" s="70">
        <f t="shared" si="47"/>
        <v>2343354.6001599999</v>
      </c>
      <c r="O559" s="7">
        <v>0</v>
      </c>
      <c r="P559" s="46" t="s">
        <v>57</v>
      </c>
      <c r="Q559" s="46" t="s">
        <v>599</v>
      </c>
      <c r="R559" s="63" t="s">
        <v>1486</v>
      </c>
    </row>
    <row r="560" spans="1:18" s="73" customFormat="1" ht="30.75" customHeight="1" x14ac:dyDescent="0.25">
      <c r="A560" s="74" t="s">
        <v>47</v>
      </c>
      <c r="B560" s="75" t="s">
        <v>48</v>
      </c>
      <c r="C560" s="76" t="s">
        <v>1567</v>
      </c>
      <c r="D560" s="74" t="s">
        <v>74</v>
      </c>
      <c r="E560" s="74" t="s">
        <v>49</v>
      </c>
      <c r="F560" s="78" t="s">
        <v>1571</v>
      </c>
      <c r="G560" s="78" t="s">
        <v>1572</v>
      </c>
      <c r="H560" s="78" t="s">
        <v>1573</v>
      </c>
      <c r="I560" s="78" t="s">
        <v>1574</v>
      </c>
      <c r="J560" s="78" t="s">
        <v>229</v>
      </c>
      <c r="K560" s="94">
        <v>11</v>
      </c>
      <c r="L560" s="94">
        <v>1457527</v>
      </c>
      <c r="M560" s="94">
        <f t="shared" ref="M560:M563" si="48">K560*L560</f>
        <v>16032797</v>
      </c>
      <c r="N560" s="94">
        <f t="shared" ref="N560:N563" si="49">M560*1.16</f>
        <v>18598044.52</v>
      </c>
      <c r="O560" s="78">
        <v>0</v>
      </c>
      <c r="P560" s="79" t="s">
        <v>57</v>
      </c>
      <c r="Q560" s="79" t="s">
        <v>1578</v>
      </c>
      <c r="R560" s="75" t="s">
        <v>1579</v>
      </c>
    </row>
    <row r="561" spans="1:18" s="73" customFormat="1" ht="30.75" customHeight="1" x14ac:dyDescent="0.25">
      <c r="A561" s="74" t="s">
        <v>47</v>
      </c>
      <c r="B561" s="75" t="s">
        <v>48</v>
      </c>
      <c r="C561" s="76" t="s">
        <v>1568</v>
      </c>
      <c r="D561" s="74" t="s">
        <v>74</v>
      </c>
      <c r="E561" s="74" t="s">
        <v>49</v>
      </c>
      <c r="F561" s="78" t="s">
        <v>1571</v>
      </c>
      <c r="G561" s="78" t="s">
        <v>1572</v>
      </c>
      <c r="H561" s="78" t="s">
        <v>1573</v>
      </c>
      <c r="I561" s="78" t="s">
        <v>1575</v>
      </c>
      <c r="J561" s="78" t="s">
        <v>229</v>
      </c>
      <c r="K561" s="94">
        <v>4</v>
      </c>
      <c r="L561" s="94">
        <v>145752.70000000001</v>
      </c>
      <c r="M561" s="94">
        <f t="shared" si="48"/>
        <v>583010.80000000005</v>
      </c>
      <c r="N561" s="94">
        <f t="shared" si="49"/>
        <v>676292.52800000005</v>
      </c>
      <c r="O561" s="78">
        <v>0</v>
      </c>
      <c r="P561" s="79" t="s">
        <v>57</v>
      </c>
      <c r="Q561" s="79" t="s">
        <v>1578</v>
      </c>
      <c r="R561" s="75" t="s">
        <v>1579</v>
      </c>
    </row>
    <row r="562" spans="1:18" s="73" customFormat="1" ht="30.75" customHeight="1" x14ac:dyDescent="0.25">
      <c r="A562" s="74" t="s">
        <v>47</v>
      </c>
      <c r="B562" s="75" t="s">
        <v>48</v>
      </c>
      <c r="C562" s="76" t="s">
        <v>1569</v>
      </c>
      <c r="D562" s="74" t="s">
        <v>74</v>
      </c>
      <c r="E562" s="74" t="s">
        <v>49</v>
      </c>
      <c r="F562" s="78" t="s">
        <v>1571</v>
      </c>
      <c r="G562" s="78" t="s">
        <v>1572</v>
      </c>
      <c r="H562" s="78" t="s">
        <v>1573</v>
      </c>
      <c r="I562" s="78" t="s">
        <v>1576</v>
      </c>
      <c r="J562" s="78" t="s">
        <v>1099</v>
      </c>
      <c r="K562" s="94">
        <v>2</v>
      </c>
      <c r="L562" s="94">
        <v>169261.2</v>
      </c>
      <c r="M562" s="94">
        <f t="shared" si="48"/>
        <v>338522.4</v>
      </c>
      <c r="N562" s="94">
        <f t="shared" si="49"/>
        <v>392685.984</v>
      </c>
      <c r="O562" s="78">
        <v>0</v>
      </c>
      <c r="P562" s="79" t="s">
        <v>57</v>
      </c>
      <c r="Q562" s="79" t="s">
        <v>1578</v>
      </c>
      <c r="R562" s="75" t="s">
        <v>1579</v>
      </c>
    </row>
    <row r="563" spans="1:18" s="73" customFormat="1" ht="30.75" customHeight="1" x14ac:dyDescent="0.25">
      <c r="A563" s="74" t="s">
        <v>47</v>
      </c>
      <c r="B563" s="75" t="s">
        <v>48</v>
      </c>
      <c r="C563" s="76" t="s">
        <v>1570</v>
      </c>
      <c r="D563" s="74" t="s">
        <v>74</v>
      </c>
      <c r="E563" s="74" t="s">
        <v>49</v>
      </c>
      <c r="F563" s="78" t="s">
        <v>1571</v>
      </c>
      <c r="G563" s="78" t="s">
        <v>1572</v>
      </c>
      <c r="H563" s="78" t="s">
        <v>1573</v>
      </c>
      <c r="I563" s="78" t="s">
        <v>1577</v>
      </c>
      <c r="J563" s="78" t="s">
        <v>229</v>
      </c>
      <c r="K563" s="94">
        <v>1</v>
      </c>
      <c r="L563" s="94">
        <v>70525.5</v>
      </c>
      <c r="M563" s="94">
        <f t="shared" si="48"/>
        <v>70525.5</v>
      </c>
      <c r="N563" s="94">
        <f t="shared" si="49"/>
        <v>81809.579999999987</v>
      </c>
      <c r="O563" s="78">
        <v>0</v>
      </c>
      <c r="P563" s="79" t="s">
        <v>57</v>
      </c>
      <c r="Q563" s="79" t="s">
        <v>1578</v>
      </c>
      <c r="R563" s="75" t="s">
        <v>1579</v>
      </c>
    </row>
    <row r="564" spans="1:18" s="73" customFormat="1" ht="30.75" customHeight="1" x14ac:dyDescent="0.25">
      <c r="A564" s="74" t="s">
        <v>47</v>
      </c>
      <c r="B564" s="75" t="s">
        <v>48</v>
      </c>
      <c r="C564" s="76" t="s">
        <v>1580</v>
      </c>
      <c r="D564" s="74" t="s">
        <v>74</v>
      </c>
      <c r="E564" s="74" t="s">
        <v>49</v>
      </c>
      <c r="F564" s="78" t="s">
        <v>1585</v>
      </c>
      <c r="G564" s="78" t="s">
        <v>1587</v>
      </c>
      <c r="H564" s="78" t="s">
        <v>1588</v>
      </c>
      <c r="I564" s="78" t="s">
        <v>1591</v>
      </c>
      <c r="J564" s="78" t="s">
        <v>229</v>
      </c>
      <c r="K564" s="95">
        <v>12</v>
      </c>
      <c r="L564" s="94">
        <v>74745.345008389268</v>
      </c>
      <c r="M564" s="94">
        <f>K564*L564</f>
        <v>896944.14010067121</v>
      </c>
      <c r="N564" s="94">
        <f t="shared" ref="N564:N568" si="50">M564*1.16</f>
        <v>1040455.2025167785</v>
      </c>
      <c r="O564" s="78">
        <v>0</v>
      </c>
      <c r="P564" s="79" t="s">
        <v>57</v>
      </c>
      <c r="Q564" s="79" t="s">
        <v>1596</v>
      </c>
      <c r="R564" s="75" t="s">
        <v>1579</v>
      </c>
    </row>
    <row r="565" spans="1:18" s="73" customFormat="1" ht="30.75" customHeight="1" x14ac:dyDescent="0.25">
      <c r="A565" s="74" t="s">
        <v>47</v>
      </c>
      <c r="B565" s="75" t="s">
        <v>48</v>
      </c>
      <c r="C565" s="76" t="s">
        <v>1581</v>
      </c>
      <c r="D565" s="74" t="s">
        <v>74</v>
      </c>
      <c r="E565" s="74" t="s">
        <v>49</v>
      </c>
      <c r="F565" s="78" t="s">
        <v>1585</v>
      </c>
      <c r="G565" s="78" t="s">
        <v>1587</v>
      </c>
      <c r="H565" s="78" t="s">
        <v>1588</v>
      </c>
      <c r="I565" s="78" t="s">
        <v>1592</v>
      </c>
      <c r="J565" s="78" t="s">
        <v>229</v>
      </c>
      <c r="K565" s="95">
        <v>4</v>
      </c>
      <c r="L565" s="94">
        <v>68765.717407718126</v>
      </c>
      <c r="M565" s="94">
        <f t="shared" ref="M565:M568" si="51">K565*L565</f>
        <v>275062.8696308725</v>
      </c>
      <c r="N565" s="94">
        <f t="shared" si="50"/>
        <v>319072.92877181206</v>
      </c>
      <c r="O565" s="78">
        <v>0</v>
      </c>
      <c r="P565" s="79" t="s">
        <v>57</v>
      </c>
      <c r="Q565" s="79" t="s">
        <v>1596</v>
      </c>
      <c r="R565" s="75" t="s">
        <v>1579</v>
      </c>
    </row>
    <row r="566" spans="1:18" s="73" customFormat="1" ht="30.75" customHeight="1" x14ac:dyDescent="0.25">
      <c r="A566" s="74" t="s">
        <v>47</v>
      </c>
      <c r="B566" s="75" t="s">
        <v>48</v>
      </c>
      <c r="C566" s="76" t="s">
        <v>1582</v>
      </c>
      <c r="D566" s="74" t="s">
        <v>74</v>
      </c>
      <c r="E566" s="74" t="s">
        <v>49</v>
      </c>
      <c r="F566" s="78" t="s">
        <v>1585</v>
      </c>
      <c r="G566" s="78" t="s">
        <v>1587</v>
      </c>
      <c r="H566" s="78" t="s">
        <v>1588</v>
      </c>
      <c r="I566" s="78" t="s">
        <v>1593</v>
      </c>
      <c r="J566" s="78" t="s">
        <v>229</v>
      </c>
      <c r="K566" s="95">
        <v>4</v>
      </c>
      <c r="L566" s="94">
        <v>74745.345008389268</v>
      </c>
      <c r="M566" s="94">
        <f t="shared" si="51"/>
        <v>298981.38003355707</v>
      </c>
      <c r="N566" s="94">
        <f t="shared" si="50"/>
        <v>346818.4008389262</v>
      </c>
      <c r="O566" s="78">
        <v>0</v>
      </c>
      <c r="P566" s="79" t="s">
        <v>57</v>
      </c>
      <c r="Q566" s="79" t="s">
        <v>1596</v>
      </c>
      <c r="R566" s="75" t="s">
        <v>1579</v>
      </c>
    </row>
    <row r="567" spans="1:18" s="73" customFormat="1" ht="30.75" customHeight="1" x14ac:dyDescent="0.25">
      <c r="A567" s="74" t="s">
        <v>47</v>
      </c>
      <c r="B567" s="75" t="s">
        <v>48</v>
      </c>
      <c r="C567" s="76" t="s">
        <v>1583</v>
      </c>
      <c r="D567" s="74" t="s">
        <v>74</v>
      </c>
      <c r="E567" s="74" t="s">
        <v>49</v>
      </c>
      <c r="F567" s="78" t="s">
        <v>1585</v>
      </c>
      <c r="G567" s="78" t="s">
        <v>1587</v>
      </c>
      <c r="H567" s="78" t="s">
        <v>1588</v>
      </c>
      <c r="I567" s="78" t="s">
        <v>1594</v>
      </c>
      <c r="J567" s="78" t="s">
        <v>229</v>
      </c>
      <c r="K567" s="95">
        <v>2</v>
      </c>
      <c r="L567" s="94">
        <v>103447.55749161074</v>
      </c>
      <c r="M567" s="94">
        <f t="shared" si="51"/>
        <v>206895.11498322149</v>
      </c>
      <c r="N567" s="94">
        <f t="shared" si="50"/>
        <v>239998.3333805369</v>
      </c>
      <c r="O567" s="78">
        <v>0</v>
      </c>
      <c r="P567" s="79" t="s">
        <v>57</v>
      </c>
      <c r="Q567" s="79" t="s">
        <v>1596</v>
      </c>
      <c r="R567" s="75" t="s">
        <v>1579</v>
      </c>
    </row>
    <row r="568" spans="1:18" s="73" customFormat="1" ht="30.75" customHeight="1" x14ac:dyDescent="0.25">
      <c r="A568" s="74" t="s">
        <v>47</v>
      </c>
      <c r="B568" s="75" t="s">
        <v>48</v>
      </c>
      <c r="C568" s="76" t="s">
        <v>1584</v>
      </c>
      <c r="D568" s="74" t="s">
        <v>74</v>
      </c>
      <c r="E568" s="74" t="s">
        <v>49</v>
      </c>
      <c r="F568" s="78" t="s">
        <v>1586</v>
      </c>
      <c r="G568" s="78" t="s">
        <v>1589</v>
      </c>
      <c r="H568" s="78" t="s">
        <v>1590</v>
      </c>
      <c r="I568" s="78" t="s">
        <v>1595</v>
      </c>
      <c r="J568" s="78" t="s">
        <v>229</v>
      </c>
      <c r="K568" s="95">
        <v>22</v>
      </c>
      <c r="L568" s="94">
        <v>20928.696602348995</v>
      </c>
      <c r="M568" s="94">
        <f t="shared" si="51"/>
        <v>460431.32525167789</v>
      </c>
      <c r="N568" s="94">
        <f t="shared" si="50"/>
        <v>534100.33729194629</v>
      </c>
      <c r="O568" s="78">
        <v>0</v>
      </c>
      <c r="P568" s="79" t="s">
        <v>57</v>
      </c>
      <c r="Q568" s="79" t="s">
        <v>1596</v>
      </c>
      <c r="R568" s="75" t="s">
        <v>1579</v>
      </c>
    </row>
    <row r="569" spans="1:18" s="73" customFormat="1" ht="30.75" customHeight="1" x14ac:dyDescent="0.25">
      <c r="A569" s="74" t="s">
        <v>47</v>
      </c>
      <c r="B569" s="75" t="s">
        <v>48</v>
      </c>
      <c r="C569" s="76" t="s">
        <v>1597</v>
      </c>
      <c r="D569" s="74" t="s">
        <v>74</v>
      </c>
      <c r="E569" s="74" t="s">
        <v>49</v>
      </c>
      <c r="F569" s="78" t="s">
        <v>96</v>
      </c>
      <c r="G569" s="78" t="s">
        <v>126</v>
      </c>
      <c r="H569" s="78" t="s">
        <v>127</v>
      </c>
      <c r="I569" s="78" t="s">
        <v>1601</v>
      </c>
      <c r="J569" s="78" t="s">
        <v>229</v>
      </c>
      <c r="K569" s="95">
        <v>2</v>
      </c>
      <c r="L569" s="94">
        <v>1056648.9446138991</v>
      </c>
      <c r="M569" s="94">
        <f t="shared" ref="M569:M572" si="52">K569*L569</f>
        <v>2113297.8892277982</v>
      </c>
      <c r="N569" s="94">
        <f t="shared" ref="N569:N572" si="53">M569*1.16</f>
        <v>2451425.551504246</v>
      </c>
      <c r="O569" s="78">
        <v>0</v>
      </c>
      <c r="P569" s="79" t="s">
        <v>57</v>
      </c>
      <c r="Q569" s="79" t="s">
        <v>1605</v>
      </c>
      <c r="R569" s="75" t="s">
        <v>1579</v>
      </c>
    </row>
    <row r="570" spans="1:18" s="73" customFormat="1" ht="30.75" customHeight="1" x14ac:dyDescent="0.25">
      <c r="A570" s="74" t="s">
        <v>47</v>
      </c>
      <c r="B570" s="75" t="s">
        <v>48</v>
      </c>
      <c r="C570" s="76" t="s">
        <v>1598</v>
      </c>
      <c r="D570" s="74" t="s">
        <v>74</v>
      </c>
      <c r="E570" s="74" t="s">
        <v>49</v>
      </c>
      <c r="F570" s="78" t="s">
        <v>96</v>
      </c>
      <c r="G570" s="78" t="s">
        <v>126</v>
      </c>
      <c r="H570" s="78" t="s">
        <v>127</v>
      </c>
      <c r="I570" s="78" t="s">
        <v>1602</v>
      </c>
      <c r="J570" s="78" t="s">
        <v>229</v>
      </c>
      <c r="K570" s="95">
        <v>2</v>
      </c>
      <c r="L570" s="94">
        <v>1369759.8872454648</v>
      </c>
      <c r="M570" s="94">
        <f t="shared" si="52"/>
        <v>2739519.7744909297</v>
      </c>
      <c r="N570" s="94">
        <f t="shared" si="53"/>
        <v>3177842.9384094784</v>
      </c>
      <c r="O570" s="78">
        <v>0</v>
      </c>
      <c r="P570" s="79" t="s">
        <v>57</v>
      </c>
      <c r="Q570" s="79" t="s">
        <v>1605</v>
      </c>
      <c r="R570" s="75" t="s">
        <v>1579</v>
      </c>
    </row>
    <row r="571" spans="1:18" s="73" customFormat="1" ht="30.75" customHeight="1" x14ac:dyDescent="0.25">
      <c r="A571" s="74" t="s">
        <v>47</v>
      </c>
      <c r="B571" s="75" t="s">
        <v>48</v>
      </c>
      <c r="C571" s="76" t="s">
        <v>1599</v>
      </c>
      <c r="D571" s="74" t="s">
        <v>74</v>
      </c>
      <c r="E571" s="74" t="s">
        <v>49</v>
      </c>
      <c r="F571" s="78" t="s">
        <v>96</v>
      </c>
      <c r="G571" s="78" t="s">
        <v>126</v>
      </c>
      <c r="H571" s="78" t="s">
        <v>127</v>
      </c>
      <c r="I571" s="78" t="s">
        <v>1603</v>
      </c>
      <c r="J571" s="78" t="s">
        <v>229</v>
      </c>
      <c r="K571" s="95">
        <v>2</v>
      </c>
      <c r="L571" s="94">
        <v>1056648.9446138991</v>
      </c>
      <c r="M571" s="94">
        <f t="shared" si="52"/>
        <v>2113297.8892277982</v>
      </c>
      <c r="N571" s="94">
        <f t="shared" si="53"/>
        <v>2451425.551504246</v>
      </c>
      <c r="O571" s="78">
        <v>0</v>
      </c>
      <c r="P571" s="79" t="s">
        <v>57</v>
      </c>
      <c r="Q571" s="79" t="s">
        <v>1605</v>
      </c>
      <c r="R571" s="75" t="s">
        <v>1579</v>
      </c>
    </row>
    <row r="572" spans="1:18" s="73" customFormat="1" ht="30.75" customHeight="1" x14ac:dyDescent="0.25">
      <c r="A572" s="74" t="s">
        <v>47</v>
      </c>
      <c r="B572" s="75" t="s">
        <v>48</v>
      </c>
      <c r="C572" s="76" t="s">
        <v>1600</v>
      </c>
      <c r="D572" s="74" t="s">
        <v>74</v>
      </c>
      <c r="E572" s="74" t="s">
        <v>49</v>
      </c>
      <c r="F572" s="78" t="s">
        <v>96</v>
      </c>
      <c r="G572" s="78" t="s">
        <v>126</v>
      </c>
      <c r="H572" s="78" t="s">
        <v>127</v>
      </c>
      <c r="I572" s="78" t="s">
        <v>1604</v>
      </c>
      <c r="J572" s="78" t="s">
        <v>229</v>
      </c>
      <c r="K572" s="95">
        <v>2</v>
      </c>
      <c r="L572" s="94">
        <v>2095495.7117267367</v>
      </c>
      <c r="M572" s="94">
        <f t="shared" si="52"/>
        <v>4190991.4234534735</v>
      </c>
      <c r="N572" s="94">
        <f t="shared" si="53"/>
        <v>4861550.051206029</v>
      </c>
      <c r="O572" s="78">
        <v>0</v>
      </c>
      <c r="P572" s="79" t="s">
        <v>57</v>
      </c>
      <c r="Q572" s="79" t="s">
        <v>1605</v>
      </c>
      <c r="R572" s="75" t="s">
        <v>1579</v>
      </c>
    </row>
    <row r="573" spans="1:18" s="73" customFormat="1" ht="30.75" customHeight="1" x14ac:dyDescent="0.25">
      <c r="A573" s="74" t="s">
        <v>47</v>
      </c>
      <c r="B573" s="75" t="s">
        <v>48</v>
      </c>
      <c r="C573" s="76" t="s">
        <v>1606</v>
      </c>
      <c r="D573" s="74" t="s">
        <v>74</v>
      </c>
      <c r="E573" s="74" t="s">
        <v>49</v>
      </c>
      <c r="F573" s="78" t="s">
        <v>1609</v>
      </c>
      <c r="G573" s="78" t="s">
        <v>1118</v>
      </c>
      <c r="H573" s="78" t="s">
        <v>1611</v>
      </c>
      <c r="I573" s="78" t="s">
        <v>1614</v>
      </c>
      <c r="J573" s="78" t="s">
        <v>229</v>
      </c>
      <c r="K573" s="95">
        <v>1</v>
      </c>
      <c r="L573" s="94">
        <v>5939072.3119037747</v>
      </c>
      <c r="M573" s="94">
        <f t="shared" ref="M573:M575" si="54">K573*L573</f>
        <v>5939072.3119037747</v>
      </c>
      <c r="N573" s="94">
        <f t="shared" ref="N573:N575" si="55">M573*1.16</f>
        <v>6889323.8818083778</v>
      </c>
      <c r="O573" s="78">
        <v>0</v>
      </c>
      <c r="P573" s="79" t="s">
        <v>57</v>
      </c>
      <c r="Q573" s="79" t="s">
        <v>1617</v>
      </c>
      <c r="R573" s="75" t="s">
        <v>1579</v>
      </c>
    </row>
    <row r="574" spans="1:18" s="73" customFormat="1" ht="30.75" customHeight="1" x14ac:dyDescent="0.25">
      <c r="A574" s="74" t="s">
        <v>47</v>
      </c>
      <c r="B574" s="75" t="s">
        <v>48</v>
      </c>
      <c r="C574" s="76" t="s">
        <v>1607</v>
      </c>
      <c r="D574" s="74" t="s">
        <v>74</v>
      </c>
      <c r="E574" s="74" t="s">
        <v>49</v>
      </c>
      <c r="F574" s="78" t="s">
        <v>1609</v>
      </c>
      <c r="G574" s="78" t="s">
        <v>1118</v>
      </c>
      <c r="H574" s="78" t="s">
        <v>1611</v>
      </c>
      <c r="I574" s="78" t="s">
        <v>1615</v>
      </c>
      <c r="J574" s="78" t="s">
        <v>229</v>
      </c>
      <c r="K574" s="95">
        <v>1</v>
      </c>
      <c r="L574" s="94">
        <v>5408797.9983409373</v>
      </c>
      <c r="M574" s="94">
        <f t="shared" si="54"/>
        <v>5408797.9983409373</v>
      </c>
      <c r="N574" s="94">
        <f t="shared" si="55"/>
        <v>6274205.6780754868</v>
      </c>
      <c r="O574" s="78">
        <v>0</v>
      </c>
      <c r="P574" s="79" t="s">
        <v>57</v>
      </c>
      <c r="Q574" s="79" t="s">
        <v>1617</v>
      </c>
      <c r="R574" s="75" t="s">
        <v>1579</v>
      </c>
    </row>
    <row r="575" spans="1:18" s="73" customFormat="1" ht="30.75" customHeight="1" x14ac:dyDescent="0.25">
      <c r="A575" s="74" t="s">
        <v>47</v>
      </c>
      <c r="B575" s="75" t="s">
        <v>48</v>
      </c>
      <c r="C575" s="76" t="s">
        <v>1608</v>
      </c>
      <c r="D575" s="74" t="s">
        <v>74</v>
      </c>
      <c r="E575" s="74" t="s">
        <v>49</v>
      </c>
      <c r="F575" s="78" t="s">
        <v>1610</v>
      </c>
      <c r="G575" s="78" t="s">
        <v>1612</v>
      </c>
      <c r="H575" s="78" t="s">
        <v>1613</v>
      </c>
      <c r="I575" s="78" t="s">
        <v>1616</v>
      </c>
      <c r="J575" s="78" t="s">
        <v>229</v>
      </c>
      <c r="K575" s="95">
        <v>1</v>
      </c>
      <c r="L575" s="94">
        <v>1437043.3897552884</v>
      </c>
      <c r="M575" s="94">
        <f t="shared" si="54"/>
        <v>1437043.3897552884</v>
      </c>
      <c r="N575" s="94">
        <f t="shared" si="55"/>
        <v>1666970.3321161345</v>
      </c>
      <c r="O575" s="78">
        <v>0</v>
      </c>
      <c r="P575" s="79" t="s">
        <v>57</v>
      </c>
      <c r="Q575" s="79" t="s">
        <v>1617</v>
      </c>
      <c r="R575" s="75" t="s">
        <v>1579</v>
      </c>
    </row>
    <row r="576" spans="1:18" s="73" customFormat="1" ht="30.75" customHeight="1" x14ac:dyDescent="0.25">
      <c r="A576" s="74" t="s">
        <v>47</v>
      </c>
      <c r="B576" s="75" t="s">
        <v>48</v>
      </c>
      <c r="C576" s="76" t="s">
        <v>1618</v>
      </c>
      <c r="D576" s="74" t="s">
        <v>74</v>
      </c>
      <c r="E576" s="74" t="s">
        <v>49</v>
      </c>
      <c r="F576" s="78" t="s">
        <v>236</v>
      </c>
      <c r="G576" s="78" t="s">
        <v>253</v>
      </c>
      <c r="H576" s="78" t="s">
        <v>254</v>
      </c>
      <c r="I576" s="78" t="s">
        <v>1620</v>
      </c>
      <c r="J576" s="78" t="s">
        <v>229</v>
      </c>
      <c r="K576" s="95">
        <v>4</v>
      </c>
      <c r="L576" s="94">
        <v>4233067.2383999992</v>
      </c>
      <c r="M576" s="94">
        <f t="shared" ref="M576:M577" si="56">K576*L576</f>
        <v>16932268.953599997</v>
      </c>
      <c r="N576" s="94">
        <f t="shared" ref="N576:N577" si="57">M576*1.16</f>
        <v>19641431.986175995</v>
      </c>
      <c r="O576" s="78">
        <v>0</v>
      </c>
      <c r="P576" s="79" t="s">
        <v>57</v>
      </c>
      <c r="Q576" s="79" t="s">
        <v>1622</v>
      </c>
      <c r="R576" s="75" t="s">
        <v>1579</v>
      </c>
    </row>
    <row r="577" spans="1:18" s="73" customFormat="1" ht="30.75" customHeight="1" x14ac:dyDescent="0.25">
      <c r="A577" s="74" t="s">
        <v>47</v>
      </c>
      <c r="B577" s="75" t="s">
        <v>48</v>
      </c>
      <c r="C577" s="76" t="s">
        <v>1619</v>
      </c>
      <c r="D577" s="74" t="s">
        <v>74</v>
      </c>
      <c r="E577" s="74" t="s">
        <v>49</v>
      </c>
      <c r="F577" s="78" t="s">
        <v>236</v>
      </c>
      <c r="G577" s="78" t="s">
        <v>253</v>
      </c>
      <c r="H577" s="78" t="s">
        <v>254</v>
      </c>
      <c r="I577" s="78" t="s">
        <v>1621</v>
      </c>
      <c r="J577" s="78" t="s">
        <v>229</v>
      </c>
      <c r="K577" s="95">
        <v>1</v>
      </c>
      <c r="L577" s="94">
        <v>7198248.6809999999</v>
      </c>
      <c r="M577" s="94">
        <f t="shared" si="56"/>
        <v>7198248.6809999999</v>
      </c>
      <c r="N577" s="94">
        <f t="shared" si="57"/>
        <v>8349968.4699599994</v>
      </c>
      <c r="O577" s="78">
        <v>0</v>
      </c>
      <c r="P577" s="79" t="s">
        <v>57</v>
      </c>
      <c r="Q577" s="79" t="s">
        <v>1622</v>
      </c>
      <c r="R577" s="75" t="s">
        <v>1579</v>
      </c>
    </row>
    <row r="578" spans="1:18" s="68" customFormat="1" ht="18" customHeight="1" x14ac:dyDescent="0.25">
      <c r="A578" s="86" t="s">
        <v>919</v>
      </c>
      <c r="B578" s="86"/>
      <c r="C578" s="65"/>
      <c r="D578" s="65"/>
      <c r="E578" s="65"/>
      <c r="F578" s="64"/>
      <c r="G578" s="65"/>
      <c r="H578" s="66"/>
      <c r="I578" s="64"/>
      <c r="J578" s="64"/>
      <c r="K578" s="96"/>
      <c r="L578" s="97"/>
      <c r="M578" s="98">
        <f>SUM(M12:M577)</f>
        <v>21858358667.162193</v>
      </c>
      <c r="N578" s="98">
        <f>SUM(N12:N577)</f>
        <v>25355696053.908176</v>
      </c>
      <c r="O578" s="66"/>
      <c r="P578" s="66"/>
      <c r="Q578" s="64"/>
      <c r="R578" s="67"/>
    </row>
    <row r="579" spans="1:18" ht="41.25" customHeight="1" x14ac:dyDescent="0.25">
      <c r="A579" s="14" t="s">
        <v>47</v>
      </c>
      <c r="B579" s="63" t="s">
        <v>48</v>
      </c>
      <c r="C579" s="13" t="s">
        <v>950</v>
      </c>
      <c r="D579" s="14" t="s">
        <v>74</v>
      </c>
      <c r="E579" s="7" t="s">
        <v>951</v>
      </c>
      <c r="F579" s="14" t="s">
        <v>952</v>
      </c>
      <c r="G579" s="14" t="s">
        <v>953</v>
      </c>
      <c r="H579" s="14" t="s">
        <v>953</v>
      </c>
      <c r="I579" s="14" t="s">
        <v>954</v>
      </c>
      <c r="J579" s="14"/>
      <c r="K579" s="70">
        <v>1</v>
      </c>
      <c r="L579" s="70">
        <v>140797682.47999999</v>
      </c>
      <c r="M579" s="70">
        <f t="shared" si="14"/>
        <v>140797682.47999999</v>
      </c>
      <c r="N579" s="70">
        <f>M579*1.16</f>
        <v>163325311.67679998</v>
      </c>
      <c r="O579" s="7">
        <v>0</v>
      </c>
      <c r="P579" s="46" t="s">
        <v>57</v>
      </c>
      <c r="Q579" s="46" t="s">
        <v>66</v>
      </c>
      <c r="R579" s="63" t="s">
        <v>961</v>
      </c>
    </row>
    <row r="580" spans="1:18" ht="75.75" customHeight="1" x14ac:dyDescent="0.25">
      <c r="A580" s="14" t="s">
        <v>47</v>
      </c>
      <c r="B580" s="63" t="s">
        <v>48</v>
      </c>
      <c r="C580" s="13" t="s">
        <v>1124</v>
      </c>
      <c r="D580" s="14" t="s">
        <v>74</v>
      </c>
      <c r="E580" s="7" t="s">
        <v>951</v>
      </c>
      <c r="F580" s="14" t="s">
        <v>1125</v>
      </c>
      <c r="G580" s="14" t="s">
        <v>1126</v>
      </c>
      <c r="H580" s="14" t="s">
        <v>1126</v>
      </c>
      <c r="I580" s="14" t="s">
        <v>1127</v>
      </c>
      <c r="J580" s="14"/>
      <c r="K580" s="70">
        <v>1</v>
      </c>
      <c r="L580" s="70">
        <v>1041854888.11</v>
      </c>
      <c r="M580" s="70">
        <f t="shared" ref="M580" si="58">K580*L580</f>
        <v>1041854888.11</v>
      </c>
      <c r="N580" s="70">
        <f>M580*1.16</f>
        <v>1208551670.2075999</v>
      </c>
      <c r="O580" s="7">
        <v>0</v>
      </c>
      <c r="P580" s="46" t="s">
        <v>57</v>
      </c>
      <c r="Q580" s="46" t="s">
        <v>66</v>
      </c>
      <c r="R580" s="63" t="s">
        <v>961</v>
      </c>
    </row>
    <row r="581" spans="1:18" s="29" customFormat="1" ht="18" customHeight="1" x14ac:dyDescent="0.25">
      <c r="A581" s="90" t="s">
        <v>949</v>
      </c>
      <c r="B581" s="90"/>
      <c r="C581" s="23"/>
      <c r="D581" s="23"/>
      <c r="E581" s="23"/>
      <c r="F581" s="22"/>
      <c r="G581" s="23"/>
      <c r="H581" s="24"/>
      <c r="I581" s="40"/>
      <c r="J581" s="40"/>
      <c r="K581" s="99"/>
      <c r="L581" s="100"/>
      <c r="M581" s="100">
        <f>SUM(M579:M580)</f>
        <v>1182652570.5899999</v>
      </c>
      <c r="N581" s="100">
        <f>SUM(N579:N580)</f>
        <v>1371876981.8843999</v>
      </c>
      <c r="O581" s="41"/>
      <c r="P581" s="24"/>
      <c r="Q581" s="22"/>
      <c r="R581" s="25"/>
    </row>
    <row r="582" spans="1:18" ht="42.75" customHeight="1" x14ac:dyDescent="0.25">
      <c r="A582" s="14" t="s">
        <v>47</v>
      </c>
      <c r="B582" s="63" t="s">
        <v>48</v>
      </c>
      <c r="C582" s="13" t="s">
        <v>915</v>
      </c>
      <c r="D582" s="13" t="s">
        <v>40</v>
      </c>
      <c r="E582" s="7" t="s">
        <v>50</v>
      </c>
      <c r="F582" s="14" t="s">
        <v>31</v>
      </c>
      <c r="G582" s="14" t="s">
        <v>32</v>
      </c>
      <c r="H582" s="14" t="s">
        <v>32</v>
      </c>
      <c r="I582" s="14" t="s">
        <v>42</v>
      </c>
      <c r="J582" s="14"/>
      <c r="K582" s="70">
        <v>1</v>
      </c>
      <c r="L582" s="70">
        <v>549267789.5999999</v>
      </c>
      <c r="M582" s="70">
        <v>549267789.5999999</v>
      </c>
      <c r="N582" s="70">
        <f>M582*1.16</f>
        <v>637150635.93599987</v>
      </c>
      <c r="O582" s="7">
        <v>100</v>
      </c>
      <c r="P582" s="46" t="s">
        <v>57</v>
      </c>
      <c r="Q582" s="46" t="s">
        <v>66</v>
      </c>
      <c r="R582" s="63" t="s">
        <v>68</v>
      </c>
    </row>
    <row r="583" spans="1:18" ht="42.75" customHeight="1" x14ac:dyDescent="0.25">
      <c r="A583" s="14" t="s">
        <v>47</v>
      </c>
      <c r="B583" s="63" t="s">
        <v>48</v>
      </c>
      <c r="C583" s="13" t="s">
        <v>916</v>
      </c>
      <c r="D583" s="13" t="s">
        <v>40</v>
      </c>
      <c r="E583" s="7" t="s">
        <v>50</v>
      </c>
      <c r="F583" s="14" t="s">
        <v>33</v>
      </c>
      <c r="G583" s="14" t="s">
        <v>34</v>
      </c>
      <c r="H583" s="14" t="s">
        <v>34</v>
      </c>
      <c r="I583" s="14" t="s">
        <v>43</v>
      </c>
      <c r="J583" s="7"/>
      <c r="K583" s="70">
        <v>1</v>
      </c>
      <c r="L583" s="70">
        <v>22836334.57959367</v>
      </c>
      <c r="M583" s="70">
        <v>22836334.57959367</v>
      </c>
      <c r="N583" s="70">
        <f>M583*1.16</f>
        <v>26490148.112328656</v>
      </c>
      <c r="O583" s="7">
        <v>100</v>
      </c>
      <c r="P583" s="46" t="s">
        <v>57</v>
      </c>
      <c r="Q583" s="46" t="s">
        <v>66</v>
      </c>
      <c r="R583" s="63" t="s">
        <v>68</v>
      </c>
    </row>
    <row r="584" spans="1:18" ht="42.75" customHeight="1" x14ac:dyDescent="0.25">
      <c r="A584" s="14" t="s">
        <v>47</v>
      </c>
      <c r="B584" s="63" t="s">
        <v>48</v>
      </c>
      <c r="C584" s="13" t="s">
        <v>917</v>
      </c>
      <c r="D584" s="13" t="s">
        <v>41</v>
      </c>
      <c r="E584" s="7" t="s">
        <v>50</v>
      </c>
      <c r="F584" s="31" t="s">
        <v>35</v>
      </c>
      <c r="G584" s="31" t="s">
        <v>36</v>
      </c>
      <c r="H584" s="31" t="s">
        <v>37</v>
      </c>
      <c r="I584" s="14" t="s">
        <v>44</v>
      </c>
      <c r="J584" s="14"/>
      <c r="K584" s="70">
        <v>1</v>
      </c>
      <c r="L584" s="70">
        <v>178734545.45454547</v>
      </c>
      <c r="M584" s="70">
        <v>178734545.45454547</v>
      </c>
      <c r="N584" s="70">
        <f>M584*1.16</f>
        <v>207332072.72727272</v>
      </c>
      <c r="O584" s="7">
        <v>100</v>
      </c>
      <c r="P584" s="46" t="s">
        <v>57</v>
      </c>
      <c r="Q584" s="46" t="s">
        <v>66</v>
      </c>
      <c r="R584" s="63" t="s">
        <v>68</v>
      </c>
    </row>
    <row r="585" spans="1:18" ht="42.75" customHeight="1" x14ac:dyDescent="0.25">
      <c r="A585" s="14" t="s">
        <v>47</v>
      </c>
      <c r="B585" s="63" t="s">
        <v>48</v>
      </c>
      <c r="C585" s="13" t="s">
        <v>918</v>
      </c>
      <c r="D585" s="13" t="s">
        <v>41</v>
      </c>
      <c r="E585" s="7" t="s">
        <v>50</v>
      </c>
      <c r="F585" s="31" t="s">
        <v>38</v>
      </c>
      <c r="G585" s="31" t="s">
        <v>39</v>
      </c>
      <c r="H585" s="31" t="s">
        <v>39</v>
      </c>
      <c r="I585" s="14" t="s">
        <v>45</v>
      </c>
      <c r="J585" s="32"/>
      <c r="K585" s="70">
        <v>1</v>
      </c>
      <c r="L585" s="70">
        <v>176006960.64000002</v>
      </c>
      <c r="M585" s="70">
        <v>176006960.64000002</v>
      </c>
      <c r="N585" s="70">
        <f>M585*1.16</f>
        <v>204168074.34240001</v>
      </c>
      <c r="O585" s="7">
        <v>100</v>
      </c>
      <c r="P585" s="46" t="s">
        <v>57</v>
      </c>
      <c r="Q585" s="46" t="s">
        <v>66</v>
      </c>
      <c r="R585" s="63" t="s">
        <v>68</v>
      </c>
    </row>
    <row r="586" spans="1:18" ht="42.75" customHeight="1" x14ac:dyDescent="0.25">
      <c r="A586" s="14" t="s">
        <v>47</v>
      </c>
      <c r="B586" s="63" t="s">
        <v>48</v>
      </c>
      <c r="C586" s="13" t="s">
        <v>924</v>
      </c>
      <c r="D586" s="13" t="s">
        <v>935</v>
      </c>
      <c r="E586" s="7" t="s">
        <v>50</v>
      </c>
      <c r="F586" s="31" t="s">
        <v>927</v>
      </c>
      <c r="G586" s="31" t="s">
        <v>928</v>
      </c>
      <c r="H586" s="31" t="s">
        <v>928</v>
      </c>
      <c r="I586" s="14" t="s">
        <v>929</v>
      </c>
      <c r="J586" s="32"/>
      <c r="K586" s="70">
        <v>1</v>
      </c>
      <c r="L586" s="70">
        <f>42383000+45773000+49435000</f>
        <v>137591000</v>
      </c>
      <c r="M586" s="70">
        <f>L586*K586</f>
        <v>137591000</v>
      </c>
      <c r="N586" s="70">
        <f>M586*1.16</f>
        <v>159605560</v>
      </c>
      <c r="O586" s="7">
        <v>100</v>
      </c>
      <c r="P586" s="37" t="s">
        <v>925</v>
      </c>
      <c r="Q586" s="46" t="s">
        <v>930</v>
      </c>
      <c r="R586" s="63" t="s">
        <v>68</v>
      </c>
    </row>
    <row r="587" spans="1:18" ht="18" customHeight="1" x14ac:dyDescent="0.25">
      <c r="A587" s="14" t="s">
        <v>47</v>
      </c>
      <c r="B587" s="63" t="s">
        <v>568</v>
      </c>
      <c r="C587" s="13" t="s">
        <v>936</v>
      </c>
      <c r="D587" s="14" t="s">
        <v>41</v>
      </c>
      <c r="E587" s="7" t="s">
        <v>50</v>
      </c>
      <c r="F587" s="7" t="s">
        <v>38</v>
      </c>
      <c r="G587" s="7" t="s">
        <v>39</v>
      </c>
      <c r="H587" s="7" t="s">
        <v>39</v>
      </c>
      <c r="I587" s="7" t="s">
        <v>571</v>
      </c>
      <c r="J587" s="7"/>
      <c r="K587" s="70">
        <v>1</v>
      </c>
      <c r="L587" s="70">
        <v>23067199.287719999</v>
      </c>
      <c r="M587" s="70">
        <f>L587</f>
        <v>23067199.287719999</v>
      </c>
      <c r="N587" s="70">
        <f t="shared" ref="N587:N593" si="59">M587*1.16</f>
        <v>26757951.173755195</v>
      </c>
      <c r="O587" s="7">
        <v>100</v>
      </c>
      <c r="P587" s="46" t="s">
        <v>57</v>
      </c>
      <c r="Q587" s="14" t="s">
        <v>66</v>
      </c>
      <c r="R587" s="63" t="s">
        <v>68</v>
      </c>
    </row>
    <row r="588" spans="1:18" ht="18" customHeight="1" x14ac:dyDescent="0.25">
      <c r="A588" s="14" t="s">
        <v>47</v>
      </c>
      <c r="B588" s="63" t="s">
        <v>568</v>
      </c>
      <c r="C588" s="13" t="s">
        <v>937</v>
      </c>
      <c r="D588" s="14" t="s">
        <v>41</v>
      </c>
      <c r="E588" s="7" t="s">
        <v>50</v>
      </c>
      <c r="F588" s="7" t="s">
        <v>38</v>
      </c>
      <c r="G588" s="7" t="s">
        <v>39</v>
      </c>
      <c r="H588" s="7" t="s">
        <v>39</v>
      </c>
      <c r="I588" s="7" t="s">
        <v>572</v>
      </c>
      <c r="J588" s="7"/>
      <c r="K588" s="70">
        <v>1</v>
      </c>
      <c r="L588" s="70">
        <v>5157440471.9519997</v>
      </c>
      <c r="M588" s="70">
        <f t="shared" ref="M588:M593" si="60">L588</f>
        <v>5157440471.9519997</v>
      </c>
      <c r="N588" s="70">
        <f t="shared" si="59"/>
        <v>5982630947.4643192</v>
      </c>
      <c r="O588" s="7">
        <v>100</v>
      </c>
      <c r="P588" s="46" t="s">
        <v>57</v>
      </c>
      <c r="Q588" s="14" t="s">
        <v>66</v>
      </c>
      <c r="R588" s="63" t="s">
        <v>68</v>
      </c>
    </row>
    <row r="589" spans="1:18" ht="18" customHeight="1" x14ac:dyDescent="0.25">
      <c r="A589" s="14" t="s">
        <v>47</v>
      </c>
      <c r="B589" s="63" t="s">
        <v>568</v>
      </c>
      <c r="C589" s="13" t="s">
        <v>938</v>
      </c>
      <c r="D589" s="14" t="s">
        <v>41</v>
      </c>
      <c r="E589" s="7" t="s">
        <v>50</v>
      </c>
      <c r="F589" s="7" t="s">
        <v>38</v>
      </c>
      <c r="G589" s="7" t="s">
        <v>39</v>
      </c>
      <c r="H589" s="7" t="s">
        <v>39</v>
      </c>
      <c r="I589" s="7" t="s">
        <v>45</v>
      </c>
      <c r="J589" s="7"/>
      <c r="K589" s="70">
        <v>1</v>
      </c>
      <c r="L589" s="70">
        <v>1488764029.0518</v>
      </c>
      <c r="M589" s="70">
        <f t="shared" si="60"/>
        <v>1488764029.0518</v>
      </c>
      <c r="N589" s="70">
        <f t="shared" si="59"/>
        <v>1726966273.7000878</v>
      </c>
      <c r="O589" s="7">
        <v>100</v>
      </c>
      <c r="P589" s="46" t="s">
        <v>57</v>
      </c>
      <c r="Q589" s="14" t="s">
        <v>66</v>
      </c>
      <c r="R589" s="63" t="s">
        <v>68</v>
      </c>
    </row>
    <row r="590" spans="1:18" ht="18" customHeight="1" x14ac:dyDescent="0.25">
      <c r="A590" s="14" t="s">
        <v>47</v>
      </c>
      <c r="B590" s="63" t="s">
        <v>568</v>
      </c>
      <c r="C590" s="13" t="s">
        <v>939</v>
      </c>
      <c r="D590" s="14" t="s">
        <v>41</v>
      </c>
      <c r="E590" s="7" t="s">
        <v>50</v>
      </c>
      <c r="F590" s="7" t="s">
        <v>38</v>
      </c>
      <c r="G590" s="7" t="s">
        <v>39</v>
      </c>
      <c r="H590" s="7" t="s">
        <v>39</v>
      </c>
      <c r="I590" s="7" t="s">
        <v>573</v>
      </c>
      <c r="J590" s="7"/>
      <c r="K590" s="70">
        <v>1</v>
      </c>
      <c r="L590" s="70">
        <v>315907047.12959999</v>
      </c>
      <c r="M590" s="70">
        <f t="shared" si="60"/>
        <v>315907047.12959999</v>
      </c>
      <c r="N590" s="70">
        <f t="shared" si="59"/>
        <v>366452174.67033595</v>
      </c>
      <c r="O590" s="7">
        <v>100</v>
      </c>
      <c r="P590" s="46" t="s">
        <v>57</v>
      </c>
      <c r="Q590" s="14" t="s">
        <v>66</v>
      </c>
      <c r="R590" s="63" t="s">
        <v>68</v>
      </c>
    </row>
    <row r="591" spans="1:18" ht="18" customHeight="1" x14ac:dyDescent="0.25">
      <c r="A591" s="14" t="s">
        <v>47</v>
      </c>
      <c r="B591" s="63" t="s">
        <v>568</v>
      </c>
      <c r="C591" s="13" t="s">
        <v>940</v>
      </c>
      <c r="D591" s="14" t="s">
        <v>41</v>
      </c>
      <c r="E591" s="7" t="s">
        <v>50</v>
      </c>
      <c r="F591" s="7" t="s">
        <v>38</v>
      </c>
      <c r="G591" s="7" t="s">
        <v>39</v>
      </c>
      <c r="H591" s="7" t="s">
        <v>39</v>
      </c>
      <c r="I591" s="7" t="s">
        <v>574</v>
      </c>
      <c r="J591" s="7"/>
      <c r="K591" s="70">
        <v>1</v>
      </c>
      <c r="L591" s="70">
        <v>412852537.454</v>
      </c>
      <c r="M591" s="70">
        <f t="shared" si="60"/>
        <v>412852537.454</v>
      </c>
      <c r="N591" s="70">
        <f t="shared" si="59"/>
        <v>478908943.44663996</v>
      </c>
      <c r="O591" s="7">
        <v>100</v>
      </c>
      <c r="P591" s="46" t="s">
        <v>57</v>
      </c>
      <c r="Q591" s="14" t="s">
        <v>66</v>
      </c>
      <c r="R591" s="63" t="s">
        <v>68</v>
      </c>
    </row>
    <row r="592" spans="1:18" ht="18" customHeight="1" x14ac:dyDescent="0.25">
      <c r="A592" s="14" t="s">
        <v>47</v>
      </c>
      <c r="B592" s="63" t="s">
        <v>568</v>
      </c>
      <c r="C592" s="13" t="s">
        <v>941</v>
      </c>
      <c r="D592" s="14" t="s">
        <v>41</v>
      </c>
      <c r="E592" s="7" t="s">
        <v>50</v>
      </c>
      <c r="F592" s="7" t="s">
        <v>38</v>
      </c>
      <c r="G592" s="7" t="s">
        <v>39</v>
      </c>
      <c r="H592" s="7" t="s">
        <v>39</v>
      </c>
      <c r="I592" s="7" t="s">
        <v>575</v>
      </c>
      <c r="J592" s="7"/>
      <c r="K592" s="70">
        <v>1</v>
      </c>
      <c r="L592" s="70">
        <v>18755992.725600004</v>
      </c>
      <c r="M592" s="70">
        <f t="shared" si="60"/>
        <v>18755992.725600004</v>
      </c>
      <c r="N592" s="70">
        <f t="shared" si="59"/>
        <v>21756951.561696004</v>
      </c>
      <c r="O592" s="7">
        <v>100</v>
      </c>
      <c r="P592" s="46" t="s">
        <v>57</v>
      </c>
      <c r="Q592" s="14" t="s">
        <v>66</v>
      </c>
      <c r="R592" s="63" t="s">
        <v>68</v>
      </c>
    </row>
    <row r="593" spans="1:18" ht="18" customHeight="1" x14ac:dyDescent="0.25">
      <c r="A593" s="14" t="s">
        <v>47</v>
      </c>
      <c r="B593" s="63" t="s">
        <v>568</v>
      </c>
      <c r="C593" s="13" t="s">
        <v>942</v>
      </c>
      <c r="D593" s="14" t="s">
        <v>41</v>
      </c>
      <c r="E593" s="7" t="s">
        <v>50</v>
      </c>
      <c r="F593" s="7" t="s">
        <v>569</v>
      </c>
      <c r="G593" s="7" t="s">
        <v>570</v>
      </c>
      <c r="H593" s="7" t="s">
        <v>570</v>
      </c>
      <c r="I593" s="7" t="s">
        <v>576</v>
      </c>
      <c r="J593" s="7"/>
      <c r="K593" s="70">
        <v>1</v>
      </c>
      <c r="L593" s="70">
        <v>10214531.424000001</v>
      </c>
      <c r="M593" s="70">
        <f t="shared" si="60"/>
        <v>10214531.424000001</v>
      </c>
      <c r="N593" s="70">
        <f t="shared" si="59"/>
        <v>11848856.45184</v>
      </c>
      <c r="O593" s="7">
        <v>100</v>
      </c>
      <c r="P593" s="46" t="s">
        <v>57</v>
      </c>
      <c r="Q593" s="14" t="s">
        <v>66</v>
      </c>
      <c r="R593" s="63" t="s">
        <v>68</v>
      </c>
    </row>
    <row r="594" spans="1:18" ht="18" customHeight="1" x14ac:dyDescent="0.25">
      <c r="A594" s="14" t="s">
        <v>47</v>
      </c>
      <c r="B594" s="63" t="s">
        <v>568</v>
      </c>
      <c r="C594" s="13" t="s">
        <v>946</v>
      </c>
      <c r="D594" s="14" t="s">
        <v>74</v>
      </c>
      <c r="E594" s="7" t="s">
        <v>50</v>
      </c>
      <c r="F594" s="7" t="s">
        <v>943</v>
      </c>
      <c r="G594" s="7" t="s">
        <v>944</v>
      </c>
      <c r="H594" s="7" t="s">
        <v>944</v>
      </c>
      <c r="I594" s="7" t="s">
        <v>945</v>
      </c>
      <c r="J594" s="7"/>
      <c r="K594" s="70">
        <v>1</v>
      </c>
      <c r="L594" s="70">
        <v>14786644.683200002</v>
      </c>
      <c r="M594" s="70">
        <f t="shared" ref="M594:M595" si="61">L594</f>
        <v>14786644.683200002</v>
      </c>
      <c r="N594" s="70">
        <f t="shared" ref="N594:N595" si="62">M594*1.16</f>
        <v>17152507.832512002</v>
      </c>
      <c r="O594" s="7">
        <v>0</v>
      </c>
      <c r="P594" s="46" t="s">
        <v>57</v>
      </c>
      <c r="Q594" s="14" t="s">
        <v>66</v>
      </c>
      <c r="R594" s="63" t="s">
        <v>961</v>
      </c>
    </row>
    <row r="595" spans="1:18" ht="18" customHeight="1" x14ac:dyDescent="0.25">
      <c r="A595" s="14" t="s">
        <v>47</v>
      </c>
      <c r="B595" s="63" t="s">
        <v>568</v>
      </c>
      <c r="C595" s="13" t="s">
        <v>947</v>
      </c>
      <c r="D595" s="14" t="s">
        <v>74</v>
      </c>
      <c r="E595" s="7" t="s">
        <v>50</v>
      </c>
      <c r="F595" s="7" t="s">
        <v>943</v>
      </c>
      <c r="G595" s="7" t="s">
        <v>944</v>
      </c>
      <c r="H595" s="7" t="s">
        <v>944</v>
      </c>
      <c r="I595" s="7" t="s">
        <v>945</v>
      </c>
      <c r="J595" s="7"/>
      <c r="K595" s="70">
        <v>1</v>
      </c>
      <c r="L595" s="70">
        <v>28015414.0744</v>
      </c>
      <c r="M595" s="70">
        <f t="shared" si="61"/>
        <v>28015414.0744</v>
      </c>
      <c r="N595" s="70">
        <f t="shared" si="62"/>
        <v>32497880.326304</v>
      </c>
      <c r="O595" s="7">
        <v>0</v>
      </c>
      <c r="P595" s="46" t="s">
        <v>57</v>
      </c>
      <c r="Q595" s="14" t="s">
        <v>66</v>
      </c>
      <c r="R595" s="63" t="s">
        <v>961</v>
      </c>
    </row>
    <row r="596" spans="1:18" ht="18" customHeight="1" x14ac:dyDescent="0.25">
      <c r="A596" s="14" t="s">
        <v>47</v>
      </c>
      <c r="B596" s="63" t="s">
        <v>568</v>
      </c>
      <c r="C596" s="13" t="s">
        <v>1129</v>
      </c>
      <c r="D596" s="14" t="s">
        <v>74</v>
      </c>
      <c r="E596" s="7" t="s">
        <v>50</v>
      </c>
      <c r="F596" s="7" t="s">
        <v>943</v>
      </c>
      <c r="G596" s="7" t="s">
        <v>944</v>
      </c>
      <c r="H596" s="7" t="s">
        <v>944</v>
      </c>
      <c r="I596" s="7" t="s">
        <v>1131</v>
      </c>
      <c r="J596" s="7"/>
      <c r="K596" s="70">
        <v>1</v>
      </c>
      <c r="L596" s="70">
        <v>80117280</v>
      </c>
      <c r="M596" s="70">
        <f t="shared" ref="M596:M597" si="63">L596</f>
        <v>80117280</v>
      </c>
      <c r="N596" s="70">
        <f t="shared" ref="N596:N597" si="64">M596*1.16</f>
        <v>92936044.799999997</v>
      </c>
      <c r="O596" s="7">
        <v>0</v>
      </c>
      <c r="P596" s="46" t="s">
        <v>57</v>
      </c>
      <c r="Q596" s="14" t="s">
        <v>66</v>
      </c>
      <c r="R596" s="63" t="s">
        <v>961</v>
      </c>
    </row>
    <row r="597" spans="1:18" ht="18" customHeight="1" x14ac:dyDescent="0.25">
      <c r="A597" s="14" t="s">
        <v>47</v>
      </c>
      <c r="B597" s="63" t="s">
        <v>568</v>
      </c>
      <c r="C597" s="13" t="s">
        <v>1130</v>
      </c>
      <c r="D597" s="14" t="s">
        <v>74</v>
      </c>
      <c r="E597" s="7" t="s">
        <v>50</v>
      </c>
      <c r="F597" s="7" t="s">
        <v>943</v>
      </c>
      <c r="G597" s="7" t="s">
        <v>944</v>
      </c>
      <c r="H597" s="7" t="s">
        <v>944</v>
      </c>
      <c r="I597" s="7" t="s">
        <v>1132</v>
      </c>
      <c r="J597" s="7"/>
      <c r="K597" s="70">
        <v>1</v>
      </c>
      <c r="L597" s="70">
        <v>99346307.859999999</v>
      </c>
      <c r="M597" s="70">
        <f t="shared" si="63"/>
        <v>99346307.859999999</v>
      </c>
      <c r="N597" s="70">
        <f t="shared" si="64"/>
        <v>115241717.11759999</v>
      </c>
      <c r="O597" s="7">
        <v>0</v>
      </c>
      <c r="P597" s="46" t="s">
        <v>57</v>
      </c>
      <c r="Q597" s="14" t="s">
        <v>66</v>
      </c>
      <c r="R597" s="63" t="s">
        <v>961</v>
      </c>
    </row>
    <row r="598" spans="1:18" ht="18" customHeight="1" x14ac:dyDescent="0.25">
      <c r="A598" s="87" t="s">
        <v>921</v>
      </c>
      <c r="B598" s="87"/>
      <c r="C598" s="9"/>
      <c r="D598" s="9"/>
      <c r="E598" s="9"/>
      <c r="F598" s="8"/>
      <c r="G598" s="9"/>
      <c r="H598" s="10"/>
      <c r="I598" s="8"/>
      <c r="J598" s="8"/>
      <c r="K598" s="101"/>
      <c r="L598" s="102"/>
      <c r="M598" s="103">
        <f>SUM(M582:M597)</f>
        <v>8713704085.9164581</v>
      </c>
      <c r="N598" s="103">
        <f>SUM(N582:N597)</f>
        <v>10107896739.663088</v>
      </c>
      <c r="O598" s="10"/>
      <c r="P598" s="10"/>
      <c r="Q598" s="8"/>
      <c r="R598" s="11"/>
    </row>
    <row r="599" spans="1:18" ht="18" customHeight="1" x14ac:dyDescent="0.25">
      <c r="A599" s="88" t="s">
        <v>922</v>
      </c>
      <c r="B599" s="89"/>
      <c r="C599" s="34"/>
      <c r="D599" s="34"/>
      <c r="E599" s="34"/>
      <c r="F599" s="34"/>
      <c r="G599" s="34"/>
      <c r="H599" s="34"/>
      <c r="I599" s="34"/>
      <c r="J599" s="34"/>
      <c r="K599" s="104"/>
      <c r="L599" s="104"/>
      <c r="M599" s="103">
        <f>M578+M598</f>
        <v>30572062753.078651</v>
      </c>
      <c r="N599" s="103">
        <f>N578+N598</f>
        <v>35463592793.571266</v>
      </c>
      <c r="O599" s="34"/>
      <c r="P599" s="34"/>
      <c r="Q599" s="34"/>
      <c r="R599" s="34"/>
    </row>
    <row r="604" spans="1:18" ht="18" customHeight="1" x14ac:dyDescent="0.25">
      <c r="O604" s="72"/>
    </row>
  </sheetData>
  <mergeCells count="23">
    <mergeCell ref="A598:B598"/>
    <mergeCell ref="A599:B599"/>
    <mergeCell ref="P9:P10"/>
    <mergeCell ref="K9:K10"/>
    <mergeCell ref="L9:L10"/>
    <mergeCell ref="M9:M10"/>
    <mergeCell ref="N9:N10"/>
    <mergeCell ref="O9:O10"/>
    <mergeCell ref="F9:F10"/>
    <mergeCell ref="G9:G10"/>
    <mergeCell ref="H9:H10"/>
    <mergeCell ref="J9:J10"/>
    <mergeCell ref="C9:C10"/>
    <mergeCell ref="D9:D10"/>
    <mergeCell ref="A581:B581"/>
    <mergeCell ref="I9:I10"/>
    <mergeCell ref="A5:R5"/>
    <mergeCell ref="A578:B578"/>
    <mergeCell ref="E9:E10"/>
    <mergeCell ref="A9:A10"/>
    <mergeCell ref="B9:B10"/>
    <mergeCell ref="Q9:Q10"/>
    <mergeCell ref="R9:R10"/>
  </mergeCells>
  <phoneticPr fontId="4" type="noConversion"/>
  <conditionalFormatting sqref="I111:I150">
    <cfRule type="duplicateValues" dxfId="47" priority="3"/>
    <cfRule type="duplicateValues" dxfId="46" priority="4"/>
    <cfRule type="duplicateValues" dxfId="45" priority="5"/>
    <cfRule type="duplicateValues" dxfId="44" priority="6"/>
    <cfRule type="duplicateValues" dxfId="43" priority="7"/>
    <cfRule type="duplicateValues" dxfId="42" priority="8"/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  <cfRule type="duplicateValues" dxfId="35" priority="15"/>
    <cfRule type="duplicateValues" dxfId="34" priority="16"/>
    <cfRule type="duplicateValues" dxfId="33" priority="17"/>
    <cfRule type="duplicateValues" dxfId="32" priority="18"/>
  </conditionalFormatting>
  <dataValidations count="5">
    <dataValidation type="list" allowBlank="1" showInputMessage="1" showErrorMessage="1" sqref="J584 J12:J16 Q598 Q578 Q581" xr:uid="{E291E826-4EB4-42A8-934A-81CE8089D8FB}">
      <formula1>ЕИ</formula1>
    </dataValidation>
    <dataValidation type="custom" allowBlank="1" showInputMessage="1" showErrorMessage="1" sqref="N12:N110 N582:N586 M598:N599 M581:N581 N578:N580 M578" xr:uid="{801F8992-AE34-4585-ACB9-F266EAFD4A60}">
      <formula1>K12*L12</formula1>
    </dataValidation>
    <dataValidation type="whole" allowBlank="1" showInputMessage="1" showErrorMessage="1" sqref="O581:P581 O598:P598 H598 O578:P578 H578 H581" xr:uid="{B1DC2A4E-CE02-4018-85B8-555A0470D4D4}">
      <formula1>0</formula1>
      <formula2>100</formula2>
    </dataValidation>
    <dataValidation type="list" allowBlank="1" showInputMessage="1" showErrorMessage="1" sqref="L598 L578 L581" xr:uid="{FC44ACC2-917A-42C8-B1E3-7216EB8D5813}">
      <formula1>Инкотермс</formula1>
    </dataValidation>
    <dataValidation type="list" allowBlank="1" showInputMessage="1" showErrorMessage="1" sqref="G598 G578 G581" xr:uid="{ADE778DF-7C05-430A-810B-1A2FC18D697C}">
      <formula1>Приоритет_закупок</formula1>
    </dataValidation>
  </dataValidation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9237-523D-4348-B112-7109C9EE64B2}">
  <dimension ref="A1:E53"/>
  <sheetViews>
    <sheetView topLeftCell="A26" workbookViewId="0">
      <selection activeCell="A52" sqref="A52"/>
    </sheetView>
  </sheetViews>
  <sheetFormatPr defaultRowHeight="15" x14ac:dyDescent="0.25"/>
  <cols>
    <col min="2" max="2" width="38.42578125" customWidth="1"/>
    <col min="3" max="3" width="11.42578125" bestFit="1" customWidth="1"/>
    <col min="4" max="4" width="18.85546875" customWidth="1"/>
  </cols>
  <sheetData>
    <row r="1" spans="1:5" x14ac:dyDescent="0.25">
      <c r="A1" s="59">
        <v>10007200</v>
      </c>
      <c r="B1" t="str">
        <f>VLOOKUP($A1,Лист2!$A:$WQ,4,0)</f>
        <v>316 Т</v>
      </c>
      <c r="C1">
        <v>613796.5</v>
      </c>
      <c r="D1">
        <f>VLOOKUP($A1,Лист2!$A:$WQ,14,0)</f>
        <v>613796.5</v>
      </c>
      <c r="E1">
        <f>C1-D1</f>
        <v>0</v>
      </c>
    </row>
    <row r="2" spans="1:5" x14ac:dyDescent="0.25">
      <c r="A2" s="60">
        <v>10007202</v>
      </c>
      <c r="B2" t="str">
        <f>VLOOKUP($A2,Лист2!$A:$WQ,4,0)</f>
        <v>317 Т</v>
      </c>
      <c r="C2">
        <v>552416.85</v>
      </c>
      <c r="D2">
        <f>VLOOKUP($A2,Лист2!$A:$WQ,14,0)</f>
        <v>552416.85</v>
      </c>
      <c r="E2">
        <f t="shared" ref="E2:E53" si="0">C2-D2</f>
        <v>0</v>
      </c>
    </row>
    <row r="3" spans="1:5" x14ac:dyDescent="0.25">
      <c r="A3" s="61">
        <v>10007203</v>
      </c>
      <c r="B3" t="str">
        <f>VLOOKUP($A3,Лист2!$A:$WQ,4,0)</f>
        <v>318 Т</v>
      </c>
      <c r="C3">
        <v>877598.39999999991</v>
      </c>
      <c r="D3">
        <f>VLOOKUP($A3,Лист2!$A:$WQ,14,0)</f>
        <v>877598.39999999991</v>
      </c>
      <c r="E3">
        <f t="shared" si="0"/>
        <v>0</v>
      </c>
    </row>
    <row r="4" spans="1:5" x14ac:dyDescent="0.25">
      <c r="A4" s="61">
        <v>10007213</v>
      </c>
      <c r="B4" t="str">
        <f>VLOOKUP($A4,Лист2!$A:$WQ,4,0)</f>
        <v>319 Т</v>
      </c>
      <c r="C4">
        <v>329726.25599999999</v>
      </c>
      <c r="D4">
        <f>VLOOKUP($A4,Лист2!$A:$WQ,14,0)</f>
        <v>329726.25599999999</v>
      </c>
      <c r="E4">
        <f t="shared" si="0"/>
        <v>0</v>
      </c>
    </row>
    <row r="5" spans="1:5" x14ac:dyDescent="0.25">
      <c r="A5" s="61">
        <v>10007217</v>
      </c>
      <c r="B5" t="str">
        <f>VLOOKUP($A5,Лист2!$A:$WQ,4,0)</f>
        <v>320 Т</v>
      </c>
      <c r="C5">
        <v>295876.03200000001</v>
      </c>
      <c r="D5">
        <f>VLOOKUP($A5,Лист2!$A:$WQ,14,0)</f>
        <v>295876.03200000001</v>
      </c>
      <c r="E5">
        <f t="shared" si="0"/>
        <v>0</v>
      </c>
    </row>
    <row r="6" spans="1:5" x14ac:dyDescent="0.25">
      <c r="A6" s="61">
        <v>10012896</v>
      </c>
      <c r="B6" t="str">
        <f>VLOOKUP($A6,Лист2!$A:$WQ,4,0)</f>
        <v>321 Т</v>
      </c>
      <c r="C6">
        <v>8934369.6160000004</v>
      </c>
      <c r="D6">
        <f>VLOOKUP($A6,Лист2!$A:$WQ,14,0)</f>
        <v>8934369.6160000004</v>
      </c>
      <c r="E6">
        <f t="shared" si="0"/>
        <v>0</v>
      </c>
    </row>
    <row r="7" spans="1:5" x14ac:dyDescent="0.25">
      <c r="A7" s="61">
        <v>10012897</v>
      </c>
      <c r="B7" t="str">
        <f>VLOOKUP($A7,Лист2!$A:$WQ,4,0)</f>
        <v>322 Т</v>
      </c>
      <c r="C7">
        <v>5384170.6600000001</v>
      </c>
      <c r="D7">
        <f>VLOOKUP($A7,Лист2!$A:$WQ,14,0)</f>
        <v>5384170.6600000001</v>
      </c>
      <c r="E7">
        <f t="shared" si="0"/>
        <v>0</v>
      </c>
    </row>
    <row r="8" spans="1:5" x14ac:dyDescent="0.25">
      <c r="A8" s="61">
        <v>10012898</v>
      </c>
      <c r="B8" t="str">
        <f>VLOOKUP($A8,Лист2!$A:$WQ,4,0)</f>
        <v>323 Т</v>
      </c>
      <c r="C8">
        <v>5780918.2700000005</v>
      </c>
      <c r="D8">
        <f>VLOOKUP($A8,Лист2!$A:$WQ,14,0)</f>
        <v>5780918.2700000005</v>
      </c>
      <c r="E8">
        <f t="shared" si="0"/>
        <v>0</v>
      </c>
    </row>
    <row r="9" spans="1:5" x14ac:dyDescent="0.25">
      <c r="A9" s="61">
        <v>10012899</v>
      </c>
      <c r="B9" t="str">
        <f>VLOOKUP($A9,Лист2!$A:$WQ,4,0)</f>
        <v>324 Т</v>
      </c>
      <c r="C9">
        <v>363576.48</v>
      </c>
      <c r="D9">
        <f>VLOOKUP($A9,Лист2!$A:$WQ,14,0)</f>
        <v>363576.48</v>
      </c>
      <c r="E9">
        <f t="shared" si="0"/>
        <v>0</v>
      </c>
    </row>
    <row r="10" spans="1:5" x14ac:dyDescent="0.25">
      <c r="A10" s="61">
        <v>10012910</v>
      </c>
      <c r="B10" t="str">
        <f>VLOOKUP($A10,Лист2!$A:$WQ,4,0)</f>
        <v>325 Т</v>
      </c>
      <c r="C10">
        <v>4785000.8</v>
      </c>
      <c r="D10">
        <f>VLOOKUP($A10,Лист2!$A:$WQ,14,0)</f>
        <v>4785000.8</v>
      </c>
      <c r="E10">
        <f t="shared" si="0"/>
        <v>0</v>
      </c>
    </row>
    <row r="11" spans="1:5" x14ac:dyDescent="0.25">
      <c r="A11" s="61">
        <v>10012911</v>
      </c>
      <c r="B11" t="str">
        <f>VLOOKUP($A11,Лист2!$A:$WQ,4,0)</f>
        <v>326 Т</v>
      </c>
      <c r="C11">
        <v>6297395.3760000002</v>
      </c>
      <c r="D11">
        <f>VLOOKUP($A11,Лист2!$A:$WQ,14,0)</f>
        <v>6297395.3760000002</v>
      </c>
      <c r="E11">
        <f t="shared" si="0"/>
        <v>0</v>
      </c>
    </row>
    <row r="12" spans="1:5" x14ac:dyDescent="0.25">
      <c r="A12" s="61">
        <v>10012912</v>
      </c>
      <c r="B12" t="str">
        <f>VLOOKUP($A12,Лист2!$A:$WQ,4,0)</f>
        <v>327 Т</v>
      </c>
      <c r="C12">
        <v>6464765.9279999994</v>
      </c>
      <c r="D12">
        <f>VLOOKUP($A12,Лист2!$A:$WQ,14,0)</f>
        <v>6464765.9279999994</v>
      </c>
      <c r="E12">
        <f t="shared" si="0"/>
        <v>0</v>
      </c>
    </row>
    <row r="13" spans="1:5" x14ac:dyDescent="0.25">
      <c r="A13" s="61">
        <v>10012913</v>
      </c>
      <c r="B13" t="str">
        <f>VLOOKUP($A13,Лист2!$A:$WQ,4,0)</f>
        <v>328 Т</v>
      </c>
      <c r="C13">
        <v>6580943.2400000002</v>
      </c>
      <c r="D13">
        <f>VLOOKUP($A13,Лист2!$A:$WQ,14,0)</f>
        <v>6580943.2400000002</v>
      </c>
      <c r="E13">
        <f t="shared" si="0"/>
        <v>0</v>
      </c>
    </row>
    <row r="14" spans="1:5" x14ac:dyDescent="0.25">
      <c r="A14" s="61">
        <v>10007216</v>
      </c>
      <c r="B14" t="str">
        <f>VLOOKUP($A14,Лист2!$A:$WQ,4,0)</f>
        <v>329 Т</v>
      </c>
      <c r="C14">
        <v>266622.75199999998</v>
      </c>
      <c r="D14">
        <f>VLOOKUP($A14,Лист2!$A:$WQ,14,0)</f>
        <v>266622.75199999998</v>
      </c>
      <c r="E14">
        <f t="shared" si="0"/>
        <v>0</v>
      </c>
    </row>
    <row r="15" spans="1:5" x14ac:dyDescent="0.25">
      <c r="A15" s="61">
        <v>10012900</v>
      </c>
      <c r="B15" t="str">
        <f>VLOOKUP($A15,Лист2!$A:$WQ,4,0)</f>
        <v>330 Т</v>
      </c>
      <c r="C15">
        <v>251525.96999999997</v>
      </c>
      <c r="D15">
        <f>VLOOKUP($A15,Лист2!$A:$WQ,14,0)</f>
        <v>251525.96999999997</v>
      </c>
      <c r="E15">
        <f t="shared" si="0"/>
        <v>0</v>
      </c>
    </row>
    <row r="16" spans="1:5" x14ac:dyDescent="0.25">
      <c r="A16" s="61">
        <v>10012901</v>
      </c>
      <c r="B16" t="str">
        <f>VLOOKUP($A16,Лист2!$A:$WQ,4,0)</f>
        <v>331 Т</v>
      </c>
      <c r="C16">
        <v>386143.29599999997</v>
      </c>
      <c r="D16">
        <f>VLOOKUP($A16,Лист2!$A:$WQ,14,0)</f>
        <v>386143.29599999997</v>
      </c>
      <c r="E16">
        <f t="shared" si="0"/>
        <v>0</v>
      </c>
    </row>
    <row r="17" spans="1:5" x14ac:dyDescent="0.25">
      <c r="A17" s="61">
        <v>10007191</v>
      </c>
      <c r="B17" t="str">
        <f>VLOOKUP($A17,Лист2!$A:$WQ,4,0)</f>
        <v>332 Т</v>
      </c>
      <c r="C17">
        <v>293577.56</v>
      </c>
      <c r="D17">
        <f>VLOOKUP($A17,Лист2!$A:$WQ,14,0)</f>
        <v>293577.56</v>
      </c>
      <c r="E17">
        <f t="shared" si="0"/>
        <v>0</v>
      </c>
    </row>
    <row r="18" spans="1:5" x14ac:dyDescent="0.25">
      <c r="A18" s="61">
        <v>10007192</v>
      </c>
      <c r="B18" t="str">
        <f>VLOOKUP($A18,Лист2!$A:$WQ,4,0)</f>
        <v>333 Т</v>
      </c>
      <c r="C18">
        <v>470142</v>
      </c>
      <c r="D18">
        <f>VLOOKUP($A18,Лист2!$A:$WQ,14,0)</f>
        <v>470142</v>
      </c>
      <c r="E18">
        <f t="shared" si="0"/>
        <v>0</v>
      </c>
    </row>
    <row r="19" spans="1:5" x14ac:dyDescent="0.25">
      <c r="A19" s="61">
        <v>10007193</v>
      </c>
      <c r="B19" t="str">
        <f>VLOOKUP($A19,Лист2!$A:$WQ,4,0)</f>
        <v>334 Т</v>
      </c>
      <c r="C19">
        <v>2429067</v>
      </c>
      <c r="D19">
        <f>VLOOKUP($A19,Лист2!$A:$WQ,14,0)</f>
        <v>2429067</v>
      </c>
      <c r="E19">
        <f t="shared" si="0"/>
        <v>0</v>
      </c>
    </row>
    <row r="20" spans="1:5" x14ac:dyDescent="0.25">
      <c r="A20" s="61">
        <v>10007194</v>
      </c>
      <c r="B20" t="str">
        <f>VLOOKUP($A20,Лист2!$A:$WQ,4,0)</f>
        <v>335 Т</v>
      </c>
      <c r="C20">
        <v>3593974.4</v>
      </c>
      <c r="D20">
        <f>VLOOKUP($A20,Лист2!$A:$WQ,14,0)</f>
        <v>3593974.4</v>
      </c>
      <c r="E20">
        <f t="shared" si="0"/>
        <v>0</v>
      </c>
    </row>
    <row r="21" spans="1:5" x14ac:dyDescent="0.25">
      <c r="A21" s="61">
        <v>10007195</v>
      </c>
      <c r="B21" t="str">
        <f>VLOOKUP($A21,Лист2!$A:$WQ,4,0)</f>
        <v>336 Т</v>
      </c>
      <c r="C21">
        <v>370889.8</v>
      </c>
      <c r="D21">
        <f>VLOOKUP($A21,Лист2!$A:$WQ,14,0)</f>
        <v>370889.8</v>
      </c>
      <c r="E21">
        <f t="shared" si="0"/>
        <v>0</v>
      </c>
    </row>
    <row r="22" spans="1:5" x14ac:dyDescent="0.25">
      <c r="A22" s="61">
        <v>10007196</v>
      </c>
      <c r="B22" t="str">
        <f>VLOOKUP($A22,Лист2!$A:$WQ,4,0)</f>
        <v>337 Т</v>
      </c>
      <c r="C22">
        <v>252831.91999999998</v>
      </c>
      <c r="D22">
        <f>VLOOKUP($A22,Лист2!$A:$WQ,14,0)</f>
        <v>252831.91999999998</v>
      </c>
      <c r="E22">
        <f t="shared" si="0"/>
        <v>0</v>
      </c>
    </row>
    <row r="23" spans="1:5" x14ac:dyDescent="0.25">
      <c r="A23" s="61">
        <v>10007197</v>
      </c>
      <c r="B23" t="str">
        <f>VLOOKUP($A23,Лист2!$A:$WQ,4,0)</f>
        <v>338 Т</v>
      </c>
      <c r="C23">
        <v>1203563.52</v>
      </c>
      <c r="D23">
        <f>VLOOKUP($A23,Лист2!$A:$WQ,14,0)</f>
        <v>1203563.52</v>
      </c>
      <c r="E23">
        <f t="shared" si="0"/>
        <v>0</v>
      </c>
    </row>
    <row r="24" spans="1:5" x14ac:dyDescent="0.25">
      <c r="A24" s="61">
        <v>10007198</v>
      </c>
      <c r="B24" t="str">
        <f>VLOOKUP($A24,Лист2!$A:$WQ,4,0)</f>
        <v>339 Т</v>
      </c>
      <c r="C24">
        <v>1078192.32</v>
      </c>
      <c r="D24">
        <f>VLOOKUP($A24,Лист2!$A:$WQ,14,0)</f>
        <v>1078192.32</v>
      </c>
      <c r="E24">
        <f t="shared" si="0"/>
        <v>0</v>
      </c>
    </row>
    <row r="25" spans="1:5" x14ac:dyDescent="0.25">
      <c r="A25" s="61">
        <v>10007199</v>
      </c>
      <c r="B25" t="str">
        <f>VLOOKUP($A25,Лист2!$A:$WQ,4,0)</f>
        <v>340 Т</v>
      </c>
      <c r="C25">
        <v>2671973.6999999997</v>
      </c>
      <c r="D25">
        <f>VLOOKUP($A25,Лист2!$A:$WQ,14,0)</f>
        <v>2671973.6999999997</v>
      </c>
      <c r="E25">
        <f t="shared" si="0"/>
        <v>0</v>
      </c>
    </row>
    <row r="26" spans="1:5" x14ac:dyDescent="0.25">
      <c r="A26" s="61">
        <v>10007200</v>
      </c>
      <c r="B26" t="str">
        <f>VLOOKUP($A26,Лист2!$A:$WQ,4,0)</f>
        <v>316 Т</v>
      </c>
      <c r="C26">
        <v>595513.20000000007</v>
      </c>
      <c r="D26">
        <f>VLOOKUP($A26,Лист2!$A:$WQ,14,0)</f>
        <v>613796.5</v>
      </c>
      <c r="E26">
        <f t="shared" si="0"/>
        <v>-18283.29999999993</v>
      </c>
    </row>
    <row r="27" spans="1:5" x14ac:dyDescent="0.25">
      <c r="A27" s="61">
        <v>10007201</v>
      </c>
      <c r="B27" t="str">
        <f>VLOOKUP($A27,Лист2!$A:$WQ,4,0)</f>
        <v>342 Т</v>
      </c>
      <c r="C27">
        <v>426262.07999999996</v>
      </c>
      <c r="D27">
        <f>VLOOKUP($A27,Лист2!$A:$WQ,14,0)</f>
        <v>426262.07999999996</v>
      </c>
      <c r="E27">
        <f t="shared" si="0"/>
        <v>0</v>
      </c>
    </row>
    <row r="28" spans="1:5" x14ac:dyDescent="0.25">
      <c r="A28" s="61">
        <v>10007202</v>
      </c>
      <c r="B28" t="str">
        <f>VLOOKUP($A28,Лист2!$A:$WQ,4,0)</f>
        <v>317 Т</v>
      </c>
      <c r="C28">
        <v>517156.2</v>
      </c>
      <c r="D28">
        <f>VLOOKUP($A28,Лист2!$A:$WQ,14,0)</f>
        <v>552416.85</v>
      </c>
      <c r="E28">
        <f t="shared" si="0"/>
        <v>-35260.649999999965</v>
      </c>
    </row>
    <row r="29" spans="1:5" x14ac:dyDescent="0.25">
      <c r="A29" s="61">
        <v>10007203</v>
      </c>
      <c r="B29" t="str">
        <f>VLOOKUP($A29,Лист2!$A:$WQ,4,0)</f>
        <v>318 Т</v>
      </c>
      <c r="C29">
        <v>821703.74</v>
      </c>
      <c r="D29">
        <f>VLOOKUP($A29,Лист2!$A:$WQ,14,0)</f>
        <v>877598.39999999991</v>
      </c>
      <c r="E29">
        <f t="shared" si="0"/>
        <v>-55894.659999999916</v>
      </c>
    </row>
    <row r="30" spans="1:5" x14ac:dyDescent="0.25">
      <c r="A30" s="61">
        <v>10007204</v>
      </c>
      <c r="B30" t="str">
        <f>VLOOKUP($A30,Лист2!$A:$WQ,4,0)</f>
        <v>345 Т</v>
      </c>
      <c r="C30">
        <v>62685.600000000006</v>
      </c>
      <c r="D30">
        <f>VLOOKUP($A30,Лист2!$A:$WQ,14,0)</f>
        <v>62685.600000000006</v>
      </c>
      <c r="E30">
        <f t="shared" si="0"/>
        <v>0</v>
      </c>
    </row>
    <row r="31" spans="1:5" x14ac:dyDescent="0.25">
      <c r="A31" s="61">
        <v>10007205</v>
      </c>
      <c r="B31" t="str">
        <f>VLOOKUP($A31,Лист2!$A:$WQ,4,0)</f>
        <v>346 Т</v>
      </c>
      <c r="C31">
        <v>62685.600000000006</v>
      </c>
      <c r="D31">
        <f>VLOOKUP($A31,Лист2!$A:$WQ,14,0)</f>
        <v>62685.600000000006</v>
      </c>
      <c r="E31">
        <f t="shared" si="0"/>
        <v>0</v>
      </c>
    </row>
    <row r="32" spans="1:5" x14ac:dyDescent="0.25">
      <c r="A32" s="61">
        <v>10007206</v>
      </c>
      <c r="B32" t="str">
        <f>VLOOKUP($A32,Лист2!$A:$WQ,4,0)</f>
        <v>347 Т</v>
      </c>
      <c r="C32">
        <v>133729.28</v>
      </c>
      <c r="D32">
        <f>VLOOKUP($A32,Лист2!$A:$WQ,14,0)</f>
        <v>133729.28</v>
      </c>
      <c r="E32">
        <f t="shared" si="0"/>
        <v>0</v>
      </c>
    </row>
    <row r="33" spans="1:5" x14ac:dyDescent="0.25">
      <c r="A33" s="61">
        <v>10007207</v>
      </c>
      <c r="B33" t="str">
        <f>VLOOKUP($A33,Лист2!$A:$WQ,4,0)</f>
        <v>348 Т</v>
      </c>
      <c r="C33">
        <v>100296.95999999999</v>
      </c>
      <c r="D33">
        <f>VLOOKUP($A33,Лист2!$A:$WQ,14,0)</f>
        <v>100296.95999999999</v>
      </c>
      <c r="E33">
        <f t="shared" si="0"/>
        <v>0</v>
      </c>
    </row>
    <row r="34" spans="1:5" x14ac:dyDescent="0.25">
      <c r="A34" s="61">
        <v>10007210</v>
      </c>
      <c r="B34" t="str">
        <f>VLOOKUP($A34,Лист2!$A:$WQ,4,0)</f>
        <v>349 Т</v>
      </c>
      <c r="C34">
        <v>2413395.6</v>
      </c>
      <c r="D34">
        <f>VLOOKUP($A34,Лист2!$A:$WQ,14,0)</f>
        <v>2413395.6</v>
      </c>
      <c r="E34">
        <f t="shared" si="0"/>
        <v>0</v>
      </c>
    </row>
    <row r="35" spans="1:5" x14ac:dyDescent="0.25">
      <c r="A35" s="61">
        <v>10007212</v>
      </c>
      <c r="B35" t="str">
        <f>VLOOKUP($A35,Лист2!$A:$WQ,4,0)</f>
        <v>350 Т</v>
      </c>
      <c r="C35">
        <v>263279.52</v>
      </c>
      <c r="D35">
        <f>VLOOKUP($A35,Лист2!$A:$WQ,14,0)</f>
        <v>263279.52</v>
      </c>
      <c r="E35">
        <f t="shared" si="0"/>
        <v>0</v>
      </c>
    </row>
    <row r="36" spans="1:5" x14ac:dyDescent="0.25">
      <c r="A36" s="61">
        <v>10007213</v>
      </c>
      <c r="B36" t="str">
        <f>VLOOKUP($A36,Лист2!$A:$WQ,4,0)</f>
        <v>319 Т</v>
      </c>
      <c r="C36" s="62">
        <v>752227.20000000007</v>
      </c>
      <c r="D36" s="62">
        <f>VLOOKUP($A36,Лист2!$A:$WQ,14,0)</f>
        <v>329726.25599999999</v>
      </c>
      <c r="E36">
        <f t="shared" si="0"/>
        <v>422500.94400000008</v>
      </c>
    </row>
    <row r="37" spans="1:5" x14ac:dyDescent="0.25">
      <c r="A37" s="61">
        <v>10007214</v>
      </c>
      <c r="B37" t="str">
        <f>VLOOKUP($A37,Лист2!$A:$WQ,4,0)</f>
        <v>352 Т</v>
      </c>
      <c r="C37">
        <v>313428</v>
      </c>
      <c r="D37">
        <f>VLOOKUP($A37,Лист2!$A:$WQ,14,0)</f>
        <v>313428</v>
      </c>
      <c r="E37">
        <f t="shared" si="0"/>
        <v>0</v>
      </c>
    </row>
    <row r="38" spans="1:5" x14ac:dyDescent="0.25">
      <c r="A38" s="61">
        <v>10007215</v>
      </c>
      <c r="B38" t="str">
        <f>VLOOKUP($A38,Лист2!$A:$WQ,4,0)</f>
        <v>353 Т</v>
      </c>
      <c r="C38">
        <v>252831.91999999998</v>
      </c>
      <c r="D38">
        <f>VLOOKUP($A38,Лист2!$A:$WQ,14,0)</f>
        <v>252831.91999999998</v>
      </c>
      <c r="E38">
        <f t="shared" si="0"/>
        <v>0</v>
      </c>
    </row>
    <row r="39" spans="1:5" x14ac:dyDescent="0.25">
      <c r="A39" s="61">
        <v>10007216</v>
      </c>
      <c r="B39" t="str">
        <f>VLOOKUP($A39,Лист2!$A:$WQ,4,0)</f>
        <v>329 Т</v>
      </c>
      <c r="C39">
        <v>1120505.0999999999</v>
      </c>
      <c r="D39">
        <f>VLOOKUP($A39,Лист2!$A:$WQ,14,0)</f>
        <v>266622.75199999998</v>
      </c>
      <c r="E39">
        <f t="shared" si="0"/>
        <v>853882.34799999988</v>
      </c>
    </row>
    <row r="40" spans="1:5" x14ac:dyDescent="0.25">
      <c r="A40" s="61">
        <v>10007217</v>
      </c>
      <c r="B40" t="str">
        <f>VLOOKUP($A40,Лист2!$A:$WQ,4,0)</f>
        <v>320 Т</v>
      </c>
      <c r="C40">
        <v>300890.88</v>
      </c>
      <c r="D40">
        <f>VLOOKUP($A40,Лист2!$A:$WQ,14,0)</f>
        <v>295876.03200000001</v>
      </c>
      <c r="E40">
        <f t="shared" si="0"/>
        <v>5014.8479999999981</v>
      </c>
    </row>
    <row r="41" spans="1:5" x14ac:dyDescent="0.25">
      <c r="A41" s="61">
        <v>10007218</v>
      </c>
      <c r="B41" t="str">
        <f>VLOOKUP($A41,Лист2!$A:$WQ,4,0)</f>
        <v>356 Т</v>
      </c>
      <c r="C41">
        <v>340591.76</v>
      </c>
      <c r="D41">
        <f>VLOOKUP($A41,Лист2!$A:$WQ,14,0)</f>
        <v>340591.76</v>
      </c>
      <c r="E41">
        <f t="shared" si="0"/>
        <v>0</v>
      </c>
    </row>
    <row r="42" spans="1:5" x14ac:dyDescent="0.25">
      <c r="A42" s="61">
        <v>10007221</v>
      </c>
      <c r="B42" t="str">
        <f>VLOOKUP($A42,Лист2!$A:$WQ,4,0)</f>
        <v>357 Т</v>
      </c>
      <c r="C42">
        <v>34999.46</v>
      </c>
      <c r="D42">
        <f>VLOOKUP($A42,Лист2!$A:$WQ,14,0)</f>
        <v>34999.46</v>
      </c>
      <c r="E42">
        <f t="shared" si="0"/>
        <v>0</v>
      </c>
    </row>
    <row r="43" spans="1:5" x14ac:dyDescent="0.25">
      <c r="A43" s="61">
        <v>10007222</v>
      </c>
      <c r="B43" t="str">
        <f>VLOOKUP($A43,Лист2!$A:$WQ,4,0)</f>
        <v>358 Т</v>
      </c>
      <c r="C43">
        <v>58506.559999999998</v>
      </c>
      <c r="D43">
        <f>VLOOKUP($A43,Лист2!$A:$WQ,14,0)</f>
        <v>58506.559999999998</v>
      </c>
      <c r="E43">
        <f t="shared" si="0"/>
        <v>0</v>
      </c>
    </row>
    <row r="44" spans="1:5" x14ac:dyDescent="0.25">
      <c r="A44" s="61">
        <v>10007228</v>
      </c>
      <c r="B44" t="str">
        <f>VLOOKUP($A44,Лист2!$A:$WQ,4,0)</f>
        <v>359 Т</v>
      </c>
      <c r="C44">
        <v>3106071.48</v>
      </c>
      <c r="D44">
        <f>VLOOKUP($A44,Лист2!$A:$WQ,14,0)</f>
        <v>3106071.48</v>
      </c>
      <c r="E44">
        <f t="shared" si="0"/>
        <v>0</v>
      </c>
    </row>
    <row r="45" spans="1:5" x14ac:dyDescent="0.25">
      <c r="A45" s="61">
        <v>10007229</v>
      </c>
      <c r="B45" t="str">
        <f>VLOOKUP($A45,Лист2!$A:$WQ,4,0)</f>
        <v>360 Т</v>
      </c>
      <c r="C45">
        <v>9674477.5999999996</v>
      </c>
      <c r="D45">
        <f>VLOOKUP($A45,Лист2!$A:$WQ,14,0)</f>
        <v>9674477.5999999996</v>
      </c>
      <c r="E45">
        <f t="shared" si="0"/>
        <v>0</v>
      </c>
    </row>
    <row r="46" spans="1:5" x14ac:dyDescent="0.25">
      <c r="A46" s="61">
        <v>10007250</v>
      </c>
      <c r="B46" t="str">
        <f>VLOOKUP($A46,Лист2!$A:$WQ,4,0)</f>
        <v>361 Т</v>
      </c>
      <c r="C46">
        <v>585065.6</v>
      </c>
      <c r="D46">
        <f>VLOOKUP($A46,Лист2!$A:$WQ,14,0)</f>
        <v>585065.6</v>
      </c>
      <c r="E46">
        <f t="shared" si="0"/>
        <v>0</v>
      </c>
    </row>
    <row r="47" spans="1:5" x14ac:dyDescent="0.25">
      <c r="A47" s="61">
        <v>10007251</v>
      </c>
      <c r="B47" t="str">
        <f>VLOOKUP($A47,Лист2!$A:$WQ,4,0)</f>
        <v>362 Т</v>
      </c>
      <c r="C47">
        <v>4421946.7</v>
      </c>
      <c r="D47">
        <f>VLOOKUP($A47,Лист2!$A:$WQ,14,0)</f>
        <v>4421946.7</v>
      </c>
      <c r="E47">
        <f t="shared" si="0"/>
        <v>0</v>
      </c>
    </row>
    <row r="48" spans="1:5" x14ac:dyDescent="0.25">
      <c r="A48" s="61">
        <v>10007252</v>
      </c>
      <c r="B48" t="str">
        <f>VLOOKUP($A48,Лист2!$A:$WQ,4,0)</f>
        <v>363 Т</v>
      </c>
      <c r="C48">
        <v>3239278.38</v>
      </c>
      <c r="D48">
        <f>VLOOKUP($A48,Лист2!$A:$WQ,14,0)</f>
        <v>3239278.38</v>
      </c>
      <c r="E48">
        <f t="shared" si="0"/>
        <v>0</v>
      </c>
    </row>
    <row r="49" spans="1:5" x14ac:dyDescent="0.25">
      <c r="A49" s="61">
        <v>10012887</v>
      </c>
      <c r="B49" t="str">
        <f>VLOOKUP($A49,Лист2!$A:$WQ,4,0)</f>
        <v>364 Т</v>
      </c>
      <c r="C49">
        <v>5508497.1000000006</v>
      </c>
      <c r="D49">
        <f>VLOOKUP($A49,Лист2!$A:$WQ,14,0)</f>
        <v>5508497.1000000006</v>
      </c>
      <c r="E49">
        <f t="shared" si="0"/>
        <v>0</v>
      </c>
    </row>
    <row r="50" spans="1:5" x14ac:dyDescent="0.25">
      <c r="A50" s="61">
        <v>10012892</v>
      </c>
      <c r="B50" t="str">
        <f>VLOOKUP($A50,Лист2!$A:$WQ,4,0)</f>
        <v>365 Т</v>
      </c>
      <c r="C50">
        <v>1678406.94</v>
      </c>
      <c r="D50">
        <f>VLOOKUP($A50,Лист2!$A:$WQ,14,0)</f>
        <v>1678406.94</v>
      </c>
      <c r="E50">
        <f t="shared" si="0"/>
        <v>0</v>
      </c>
    </row>
    <row r="51" spans="1:5" x14ac:dyDescent="0.25">
      <c r="A51" s="61">
        <v>10012893</v>
      </c>
      <c r="B51" t="str">
        <f>VLOOKUP($A51,Лист2!$A:$WQ,4,0)</f>
        <v>366 Т</v>
      </c>
      <c r="C51">
        <v>1028043.84</v>
      </c>
      <c r="D51">
        <f>VLOOKUP($A51,Лист2!$A:$WQ,14,0)</f>
        <v>1028043.84</v>
      </c>
      <c r="E51">
        <f t="shared" si="0"/>
        <v>0</v>
      </c>
    </row>
    <row r="52" spans="1:5" x14ac:dyDescent="0.25">
      <c r="A52" s="61">
        <v>10012894</v>
      </c>
      <c r="B52" t="str">
        <f>VLOOKUP($A52,Лист2!$A:$WQ,4,0)</f>
        <v>367 Т</v>
      </c>
      <c r="C52">
        <v>4168070.02</v>
      </c>
      <c r="D52">
        <f>VLOOKUP($A52,Лист2!$A:$WQ,14,0)</f>
        <v>4168070.02</v>
      </c>
      <c r="E52">
        <f t="shared" si="0"/>
        <v>0</v>
      </c>
    </row>
    <row r="53" spans="1:5" x14ac:dyDescent="0.25">
      <c r="A53" s="61">
        <v>10012895</v>
      </c>
      <c r="B53" t="str">
        <f>VLOOKUP($A53,Лист2!$A:$WQ,4,0)</f>
        <v>368 Т</v>
      </c>
      <c r="C53">
        <v>1594826.14</v>
      </c>
      <c r="D53">
        <f>VLOOKUP($A53,Лист2!$A:$WQ,14,0)</f>
        <v>1594826.14</v>
      </c>
      <c r="E53">
        <f t="shared" si="0"/>
        <v>0</v>
      </c>
    </row>
  </sheetData>
  <conditionalFormatting sqref="A1:A53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08E4-7855-4049-BD30-9D9F4CB58647}">
  <dimension ref="A2:AE471"/>
  <sheetViews>
    <sheetView zoomScale="110" zoomScaleNormal="110" zoomScaleSheetLayoutView="115" workbookViewId="0">
      <pane ySplit="10" topLeftCell="A323" activePane="bottomLeft" state="frozen"/>
      <selection pane="bottomLeft" activeCell="A331" sqref="A331"/>
    </sheetView>
  </sheetViews>
  <sheetFormatPr defaultColWidth="11.42578125" defaultRowHeight="18" customHeight="1" x14ac:dyDescent="0.25"/>
  <cols>
    <col min="1" max="1" width="11.42578125" style="37"/>
    <col min="2" max="2" width="10" style="37" customWidth="1"/>
    <col min="3" max="4" width="11.5703125" style="37" bestFit="1" customWidth="1"/>
    <col min="5" max="5" width="11.85546875" style="37" customWidth="1"/>
    <col min="6" max="6" width="11.5703125" style="37" customWidth="1"/>
    <col min="7" max="7" width="16.5703125" style="37" customWidth="1"/>
    <col min="8" max="8" width="23.85546875" style="37" customWidth="1"/>
    <col min="9" max="9" width="25.140625" style="37" customWidth="1"/>
    <col min="10" max="10" width="29" style="37" customWidth="1"/>
    <col min="11" max="11" width="11.28515625" style="37" customWidth="1"/>
    <col min="12" max="12" width="8.5703125" style="37" customWidth="1"/>
    <col min="13" max="13" width="15.85546875" style="37" customWidth="1"/>
    <col min="14" max="14" width="19.140625" style="37" customWidth="1"/>
    <col min="15" max="15" width="19.42578125" style="37" customWidth="1"/>
    <col min="16" max="16" width="12.7109375" style="37" customWidth="1"/>
    <col min="17" max="17" width="11.5703125" style="37" customWidth="1"/>
    <col min="18" max="18" width="25.85546875" style="37" customWidth="1"/>
    <col min="19" max="19" width="11.5703125" style="45" customWidth="1"/>
    <col min="20" max="20" width="18.28515625" style="37" customWidth="1"/>
    <col min="21" max="21" width="12.7109375" style="37" customWidth="1"/>
    <col min="22" max="22" width="14.85546875" style="37" customWidth="1"/>
    <col min="23" max="23" width="12.28515625" style="37" customWidth="1"/>
    <col min="24" max="25" width="14.5703125" style="37" customWidth="1"/>
    <col min="26" max="26" width="16.28515625" style="37" customWidth="1"/>
    <col min="27" max="27" width="21.140625" style="37" customWidth="1"/>
    <col min="28" max="28" width="11.5703125" style="37" customWidth="1"/>
    <col min="29" max="29" width="22.5703125" style="37" customWidth="1"/>
    <col min="30" max="30" width="11.42578125" style="37" customWidth="1"/>
    <col min="31" max="31" width="16" style="37" customWidth="1"/>
    <col min="32" max="32" width="11.42578125" style="37" customWidth="1"/>
    <col min="33" max="16384" width="11.42578125" style="37"/>
  </cols>
  <sheetData>
    <row r="2" spans="1:31" ht="16.5" customHeight="1" x14ac:dyDescent="0.25"/>
    <row r="3" spans="1:31" s="1" customFormat="1" ht="6.75" hidden="1" customHeight="1" x14ac:dyDescent="0.25">
      <c r="S3" s="3"/>
    </row>
    <row r="4" spans="1:31" s="1" customFormat="1" ht="0.75" hidden="1" customHeight="1" x14ac:dyDescent="0.25">
      <c r="S4" s="3"/>
    </row>
    <row r="5" spans="1:31" ht="18" customHeight="1" x14ac:dyDescent="0.25">
      <c r="B5" s="84" t="s">
        <v>923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85"/>
    </row>
    <row r="6" spans="1:31" ht="10.5" customHeight="1" x14ac:dyDescent="0.25"/>
    <row r="7" spans="1:31" s="1" customFormat="1" ht="18" hidden="1" customHeight="1" x14ac:dyDescent="0.25">
      <c r="S7" s="3"/>
    </row>
    <row r="9" spans="1:31" ht="12" x14ac:dyDescent="0.25">
      <c r="A9" s="80" t="s">
        <v>52</v>
      </c>
      <c r="B9" s="80" t="s">
        <v>0</v>
      </c>
      <c r="C9" s="80" t="s">
        <v>1</v>
      </c>
      <c r="D9" s="80" t="s">
        <v>2</v>
      </c>
      <c r="E9" s="80" t="s">
        <v>3</v>
      </c>
      <c r="F9" s="80" t="s">
        <v>920</v>
      </c>
      <c r="G9" s="80" t="s">
        <v>4</v>
      </c>
      <c r="H9" s="80" t="s">
        <v>5</v>
      </c>
      <c r="I9" s="80" t="s">
        <v>6</v>
      </c>
      <c r="J9" s="82" t="s">
        <v>7</v>
      </c>
      <c r="K9" s="80" t="s">
        <v>8</v>
      </c>
      <c r="L9" s="80" t="s">
        <v>9</v>
      </c>
      <c r="M9" s="80" t="s">
        <v>10</v>
      </c>
      <c r="N9" s="80" t="s">
        <v>11</v>
      </c>
      <c r="O9" s="80" t="s">
        <v>12</v>
      </c>
      <c r="P9" s="80" t="s">
        <v>13</v>
      </c>
      <c r="Q9" s="80" t="s">
        <v>26</v>
      </c>
      <c r="R9" s="80" t="s">
        <v>27</v>
      </c>
      <c r="S9" s="81" t="s">
        <v>14</v>
      </c>
      <c r="T9" s="80" t="s">
        <v>15</v>
      </c>
      <c r="U9" s="80" t="s">
        <v>16</v>
      </c>
      <c r="V9" s="80" t="s">
        <v>17</v>
      </c>
      <c r="W9" s="80" t="s">
        <v>18</v>
      </c>
      <c r="X9" s="80" t="s">
        <v>24</v>
      </c>
      <c r="Y9" s="80" t="s">
        <v>25</v>
      </c>
      <c r="Z9" s="80" t="s">
        <v>19</v>
      </c>
      <c r="AA9" s="80" t="s">
        <v>19</v>
      </c>
      <c r="AB9" s="80" t="s">
        <v>26</v>
      </c>
      <c r="AC9" s="80" t="s">
        <v>20</v>
      </c>
      <c r="AD9" s="80" t="s">
        <v>52</v>
      </c>
      <c r="AE9" s="80" t="s">
        <v>51</v>
      </c>
    </row>
    <row r="10" spans="1:31" ht="24" x14ac:dyDescent="0.25">
      <c r="A10" s="80" t="s">
        <v>21</v>
      </c>
      <c r="B10" s="80" t="s">
        <v>21</v>
      </c>
      <c r="C10" s="80" t="s">
        <v>21</v>
      </c>
      <c r="D10" s="80" t="s">
        <v>21</v>
      </c>
      <c r="E10" s="80" t="s">
        <v>21</v>
      </c>
      <c r="F10" s="80" t="s">
        <v>21</v>
      </c>
      <c r="G10" s="80" t="s">
        <v>21</v>
      </c>
      <c r="H10" s="80" t="s">
        <v>21</v>
      </c>
      <c r="I10" s="80" t="s">
        <v>21</v>
      </c>
      <c r="J10" s="83"/>
      <c r="K10" s="80" t="s">
        <v>21</v>
      </c>
      <c r="L10" s="80" t="s">
        <v>21</v>
      </c>
      <c r="M10" s="80" t="s">
        <v>21</v>
      </c>
      <c r="N10" s="80" t="s">
        <v>21</v>
      </c>
      <c r="O10" s="80" t="s">
        <v>21</v>
      </c>
      <c r="P10" s="80" t="s">
        <v>21</v>
      </c>
      <c r="Q10" s="80" t="s">
        <v>21</v>
      </c>
      <c r="R10" s="80" t="s">
        <v>21</v>
      </c>
      <c r="S10" s="81" t="s">
        <v>21</v>
      </c>
      <c r="T10" s="80" t="s">
        <v>21</v>
      </c>
      <c r="U10" s="80" t="s">
        <v>21</v>
      </c>
      <c r="V10" s="80" t="s">
        <v>21</v>
      </c>
      <c r="W10" s="80" t="s">
        <v>21</v>
      </c>
      <c r="X10" s="80" t="s">
        <v>21</v>
      </c>
      <c r="Y10" s="80" t="s">
        <v>21</v>
      </c>
      <c r="Z10" s="38" t="s">
        <v>22</v>
      </c>
      <c r="AA10" s="38" t="s">
        <v>23</v>
      </c>
      <c r="AB10" s="80" t="s">
        <v>21</v>
      </c>
      <c r="AC10" s="80" t="s">
        <v>21</v>
      </c>
      <c r="AD10" s="80" t="s">
        <v>21</v>
      </c>
      <c r="AE10" s="80" t="s">
        <v>21</v>
      </c>
    </row>
    <row r="11" spans="1:31" ht="18" customHeight="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14</v>
      </c>
      <c r="P11" s="14">
        <v>15</v>
      </c>
      <c r="Q11" s="14"/>
      <c r="R11" s="14">
        <v>16</v>
      </c>
      <c r="S11" s="14">
        <v>17</v>
      </c>
      <c r="T11" s="14">
        <v>18</v>
      </c>
      <c r="U11" s="14">
        <v>19</v>
      </c>
      <c r="V11" s="14">
        <v>20</v>
      </c>
      <c r="W11" s="14">
        <v>21</v>
      </c>
      <c r="X11" s="14">
        <v>22</v>
      </c>
      <c r="Y11" s="14">
        <v>23</v>
      </c>
      <c r="Z11" s="14">
        <v>24</v>
      </c>
      <c r="AA11" s="14">
        <v>25</v>
      </c>
      <c r="AB11" s="14">
        <v>26</v>
      </c>
      <c r="AC11" s="14">
        <v>27</v>
      </c>
      <c r="AD11" s="14">
        <v>28</v>
      </c>
      <c r="AE11" s="14">
        <v>29</v>
      </c>
    </row>
    <row r="12" spans="1:31" s="1" customFormat="1" ht="18" customHeight="1" x14ac:dyDescent="0.25">
      <c r="A12" s="2">
        <v>40000001</v>
      </c>
      <c r="B12" s="2" t="s">
        <v>47</v>
      </c>
      <c r="C12" s="5" t="s">
        <v>48</v>
      </c>
      <c r="D12" s="13" t="s">
        <v>603</v>
      </c>
      <c r="E12" s="2" t="s">
        <v>41</v>
      </c>
      <c r="F12" s="2" t="s">
        <v>49</v>
      </c>
      <c r="G12" s="14" t="s">
        <v>559</v>
      </c>
      <c r="H12" s="2" t="s">
        <v>560</v>
      </c>
      <c r="I12" s="2" t="s">
        <v>561</v>
      </c>
      <c r="J12" s="2" t="s">
        <v>562</v>
      </c>
      <c r="K12" s="13" t="s">
        <v>563</v>
      </c>
      <c r="L12" s="15">
        <v>208321200</v>
      </c>
      <c r="M12" s="2">
        <v>45.64</v>
      </c>
      <c r="N12" s="15">
        <f>L12*M12</f>
        <v>9507779568</v>
      </c>
      <c r="O12" s="16">
        <f>N12*1.16</f>
        <v>11029024298.879999</v>
      </c>
      <c r="P12" s="2">
        <v>100</v>
      </c>
      <c r="Q12" s="17" t="s">
        <v>57</v>
      </c>
      <c r="R12" s="17" t="s">
        <v>66</v>
      </c>
      <c r="S12" s="5" t="s">
        <v>68</v>
      </c>
      <c r="T12" s="2" t="s">
        <v>564</v>
      </c>
      <c r="U12" s="2" t="s">
        <v>565</v>
      </c>
      <c r="V12" s="2" t="s">
        <v>566</v>
      </c>
      <c r="W12" s="2">
        <v>46022</v>
      </c>
      <c r="X12" s="2">
        <v>8969956725.8928566</v>
      </c>
      <c r="Y12" s="2">
        <v>10046351533</v>
      </c>
      <c r="Z12" s="2"/>
      <c r="AA12" s="2"/>
      <c r="AB12" s="2" t="s">
        <v>57</v>
      </c>
      <c r="AC12" s="2"/>
      <c r="AD12" s="2">
        <v>40000001</v>
      </c>
      <c r="AE12" s="2" t="s">
        <v>567</v>
      </c>
    </row>
    <row r="13" spans="1:31" s="1" customFormat="1" ht="18" customHeight="1" x14ac:dyDescent="0.25">
      <c r="A13" s="4">
        <v>40000000</v>
      </c>
      <c r="B13" s="2" t="s">
        <v>47</v>
      </c>
      <c r="C13" s="5" t="s">
        <v>48</v>
      </c>
      <c r="D13" s="13" t="s">
        <v>604</v>
      </c>
      <c r="E13" s="13" t="s">
        <v>40</v>
      </c>
      <c r="F13" s="2" t="s">
        <v>49</v>
      </c>
      <c r="G13" s="14" t="s">
        <v>28</v>
      </c>
      <c r="H13" s="14" t="s">
        <v>29</v>
      </c>
      <c r="I13" s="14" t="s">
        <v>30</v>
      </c>
      <c r="J13" s="13" t="s">
        <v>29</v>
      </c>
      <c r="K13" s="13" t="s">
        <v>46</v>
      </c>
      <c r="L13" s="15">
        <v>250682701.00752747</v>
      </c>
      <c r="M13" s="15">
        <v>13.591272676328542</v>
      </c>
      <c r="N13" s="15">
        <f>L13*M13</f>
        <v>3407096944.6318455</v>
      </c>
      <c r="O13" s="16">
        <f>N13*1.16</f>
        <v>3952232455.7729406</v>
      </c>
      <c r="P13" s="4">
        <v>100</v>
      </c>
      <c r="Q13" s="17" t="s">
        <v>57</v>
      </c>
      <c r="R13" s="17" t="s">
        <v>66</v>
      </c>
      <c r="S13" s="5" t="s">
        <v>68</v>
      </c>
      <c r="T13" s="18" t="s">
        <v>53</v>
      </c>
      <c r="U13" s="2" t="s">
        <v>54</v>
      </c>
      <c r="V13" s="2" t="s">
        <v>63</v>
      </c>
      <c r="W13" s="19" t="s">
        <v>62</v>
      </c>
      <c r="X13" s="4">
        <v>3407096944.6318455</v>
      </c>
      <c r="Y13" s="4">
        <v>3815948577.9876671</v>
      </c>
      <c r="Z13" s="2"/>
      <c r="AA13" s="2"/>
      <c r="AB13" s="17" t="s">
        <v>57</v>
      </c>
      <c r="AC13" s="4"/>
      <c r="AD13" s="4">
        <v>40000000</v>
      </c>
      <c r="AE13" s="20" t="s">
        <v>67</v>
      </c>
    </row>
    <row r="14" spans="1:31" s="1" customFormat="1" ht="18" customHeight="1" x14ac:dyDescent="0.25">
      <c r="A14" s="4">
        <v>40000000</v>
      </c>
      <c r="B14" s="2" t="s">
        <v>47</v>
      </c>
      <c r="C14" s="5" t="s">
        <v>48</v>
      </c>
      <c r="D14" s="13" t="s">
        <v>606</v>
      </c>
      <c r="E14" s="14" t="s">
        <v>40</v>
      </c>
      <c r="F14" s="2" t="s">
        <v>49</v>
      </c>
      <c r="G14" s="14" t="s">
        <v>28</v>
      </c>
      <c r="H14" s="14" t="s">
        <v>29</v>
      </c>
      <c r="I14" s="14" t="s">
        <v>30</v>
      </c>
      <c r="J14" s="14" t="s">
        <v>29</v>
      </c>
      <c r="K14" s="14" t="s">
        <v>46</v>
      </c>
      <c r="L14" s="15">
        <v>10445112.541980311</v>
      </c>
      <c r="M14" s="15">
        <v>51.750544231884973</v>
      </c>
      <c r="N14" s="15">
        <f>L14*M14</f>
        <v>540540258.61076856</v>
      </c>
      <c r="O14" s="16">
        <f>N14*1.16</f>
        <v>627026699.98849154</v>
      </c>
      <c r="P14" s="4">
        <v>100</v>
      </c>
      <c r="Q14" s="17" t="s">
        <v>57</v>
      </c>
      <c r="R14" s="17" t="s">
        <v>66</v>
      </c>
      <c r="S14" s="5" t="s">
        <v>68</v>
      </c>
      <c r="T14" s="14" t="s">
        <v>64</v>
      </c>
      <c r="U14" s="2" t="s">
        <v>54</v>
      </c>
      <c r="V14" s="2" t="s">
        <v>65</v>
      </c>
      <c r="W14" s="19" t="s">
        <v>60</v>
      </c>
      <c r="X14" s="21">
        <v>540540258.61076856</v>
      </c>
      <c r="Y14" s="21">
        <v>605405089.64406085</v>
      </c>
      <c r="Z14" s="2"/>
      <c r="AA14" s="2"/>
      <c r="AB14" s="17" t="s">
        <v>57</v>
      </c>
      <c r="AC14" s="4"/>
      <c r="AD14" s="4">
        <v>40000000</v>
      </c>
      <c r="AE14" s="20" t="s">
        <v>67</v>
      </c>
    </row>
    <row r="15" spans="1:31" s="58" customFormat="1" ht="24" customHeight="1" x14ac:dyDescent="0.25">
      <c r="A15" s="7" t="s">
        <v>77</v>
      </c>
      <c r="B15" s="52" t="s">
        <v>47</v>
      </c>
      <c r="C15" s="53" t="s">
        <v>48</v>
      </c>
      <c r="D15" s="54" t="s">
        <v>959</v>
      </c>
      <c r="E15" s="52" t="s">
        <v>74</v>
      </c>
      <c r="F15" s="52" t="s">
        <v>49</v>
      </c>
      <c r="G15" s="52" t="s">
        <v>69</v>
      </c>
      <c r="H15" s="52" t="s">
        <v>70</v>
      </c>
      <c r="I15" s="52" t="s">
        <v>71</v>
      </c>
      <c r="J15" s="52" t="s">
        <v>72</v>
      </c>
      <c r="K15" s="52" t="s">
        <v>73</v>
      </c>
      <c r="L15" s="55">
        <f>3000+3000+3000</f>
        <v>9000</v>
      </c>
      <c r="M15" s="55">
        <f>N15/L15</f>
        <v>205489.6</v>
      </c>
      <c r="N15" s="55">
        <f>646165800+603304500+599936100</f>
        <v>1849406400</v>
      </c>
      <c r="O15" s="55">
        <f>N15*1.16</f>
        <v>2145311423.9999998</v>
      </c>
      <c r="P15" s="56">
        <v>0</v>
      </c>
      <c r="Q15" s="57" t="s">
        <v>57</v>
      </c>
      <c r="R15" s="57" t="s">
        <v>66</v>
      </c>
      <c r="S15" s="53" t="s">
        <v>68</v>
      </c>
      <c r="T15" s="14" t="s">
        <v>75</v>
      </c>
      <c r="U15" s="14" t="s">
        <v>54</v>
      </c>
      <c r="V15" s="14" t="s">
        <v>78</v>
      </c>
      <c r="W15" s="47" t="s">
        <v>79</v>
      </c>
      <c r="X15" s="48">
        <v>1895636100</v>
      </c>
      <c r="Y15" s="49">
        <v>2198937876</v>
      </c>
      <c r="Z15" s="14"/>
      <c r="AA15" s="14"/>
      <c r="AB15" s="46" t="s">
        <v>586</v>
      </c>
      <c r="AC15" s="7"/>
      <c r="AD15" s="7" t="s">
        <v>77</v>
      </c>
      <c r="AE15" s="50" t="s">
        <v>76</v>
      </c>
    </row>
    <row r="16" spans="1:31" s="58" customFormat="1" ht="18" customHeight="1" x14ac:dyDescent="0.25">
      <c r="A16" s="7" t="s">
        <v>77</v>
      </c>
      <c r="B16" s="52" t="s">
        <v>47</v>
      </c>
      <c r="C16" s="53" t="s">
        <v>48</v>
      </c>
      <c r="D16" s="54" t="s">
        <v>1114</v>
      </c>
      <c r="E16" s="52" t="s">
        <v>74</v>
      </c>
      <c r="F16" s="52" t="s">
        <v>49</v>
      </c>
      <c r="G16" s="52" t="s">
        <v>69</v>
      </c>
      <c r="H16" s="52" t="s">
        <v>70</v>
      </c>
      <c r="I16" s="52" t="s">
        <v>71</v>
      </c>
      <c r="J16" s="52" t="s">
        <v>72</v>
      </c>
      <c r="K16" s="52" t="s">
        <v>73</v>
      </c>
      <c r="L16" s="55">
        <f>4500+1000+1000+1000+2300</f>
        <v>9800</v>
      </c>
      <c r="M16" s="55">
        <f>N16/L16</f>
        <v>170767.3469387755</v>
      </c>
      <c r="N16" s="55">
        <f>801900000+141397000+143822000+149401000+437000000</f>
        <v>1673520000</v>
      </c>
      <c r="O16" s="55">
        <f>N16*1.16</f>
        <v>1941283199.9999998</v>
      </c>
      <c r="P16" s="56">
        <v>0</v>
      </c>
      <c r="Q16" s="57" t="s">
        <v>57</v>
      </c>
      <c r="R16" s="57" t="s">
        <v>66</v>
      </c>
      <c r="S16" s="53" t="s">
        <v>68</v>
      </c>
      <c r="T16" s="14" t="s">
        <v>583</v>
      </c>
      <c r="U16" s="14" t="s">
        <v>54</v>
      </c>
      <c r="V16" s="14" t="s">
        <v>584</v>
      </c>
      <c r="W16" s="47" t="s">
        <v>585</v>
      </c>
      <c r="X16" s="48">
        <f>N16</f>
        <v>1673520000</v>
      </c>
      <c r="Y16" s="49">
        <f>O16</f>
        <v>1941283199.9999998</v>
      </c>
      <c r="Z16" s="14"/>
      <c r="AA16" s="14"/>
      <c r="AB16" s="46" t="s">
        <v>586</v>
      </c>
      <c r="AC16" s="7"/>
      <c r="AD16" s="7" t="s">
        <v>77</v>
      </c>
      <c r="AE16" s="50" t="s">
        <v>76</v>
      </c>
    </row>
    <row r="17" spans="1:31" s="1" customFormat="1" ht="18" customHeight="1" x14ac:dyDescent="0.25">
      <c r="A17" s="4">
        <v>10010206</v>
      </c>
      <c r="B17" s="2" t="s">
        <v>47</v>
      </c>
      <c r="C17" s="5" t="s">
        <v>48</v>
      </c>
      <c r="D17" s="13" t="s">
        <v>605</v>
      </c>
      <c r="E17" s="14" t="s">
        <v>74</v>
      </c>
      <c r="F17" s="2" t="s">
        <v>49</v>
      </c>
      <c r="G17" s="4" t="s">
        <v>80</v>
      </c>
      <c r="H17" s="4" t="s">
        <v>101</v>
      </c>
      <c r="I17" s="4" t="s">
        <v>102</v>
      </c>
      <c r="J17" s="4" t="s">
        <v>135</v>
      </c>
      <c r="K17" s="4" t="s">
        <v>229</v>
      </c>
      <c r="L17" s="4">
        <v>5</v>
      </c>
      <c r="M17" s="4">
        <v>1350.2309164200699</v>
      </c>
      <c r="N17" s="15">
        <f>L17*M17</f>
        <v>6751.1545821003492</v>
      </c>
      <c r="O17" s="16">
        <f t="shared" ref="O17:O80" si="0">N17*1.16</f>
        <v>7831.3393152364042</v>
      </c>
      <c r="P17" s="4">
        <v>0</v>
      </c>
      <c r="Q17" s="17" t="s">
        <v>57</v>
      </c>
      <c r="R17" s="2" t="s">
        <v>599</v>
      </c>
      <c r="S17" s="5" t="s">
        <v>68</v>
      </c>
      <c r="T17" s="4" t="s">
        <v>230</v>
      </c>
      <c r="U17" s="4" t="s">
        <v>593</v>
      </c>
      <c r="V17" s="4"/>
      <c r="W17" s="4"/>
      <c r="X17" s="4">
        <v>6751.1545821003492</v>
      </c>
      <c r="Y17" s="4">
        <f>X17</f>
        <v>6751.1545821003492</v>
      </c>
      <c r="Z17" s="4"/>
      <c r="AA17" s="4"/>
      <c r="AB17" s="17" t="s">
        <v>57</v>
      </c>
      <c r="AC17" s="4"/>
      <c r="AD17" s="4">
        <v>10010206</v>
      </c>
      <c r="AE17" s="4" t="s">
        <v>231</v>
      </c>
    </row>
    <row r="18" spans="1:31" s="1" customFormat="1" ht="18" customHeight="1" x14ac:dyDescent="0.25">
      <c r="A18" s="4">
        <v>10005699</v>
      </c>
      <c r="B18" s="2" t="s">
        <v>47</v>
      </c>
      <c r="C18" s="5" t="s">
        <v>48</v>
      </c>
      <c r="D18" s="13" t="s">
        <v>607</v>
      </c>
      <c r="E18" s="14" t="s">
        <v>74</v>
      </c>
      <c r="F18" s="2" t="s">
        <v>49</v>
      </c>
      <c r="G18" s="4" t="s">
        <v>81</v>
      </c>
      <c r="H18" s="4" t="s">
        <v>103</v>
      </c>
      <c r="I18" s="4" t="s">
        <v>104</v>
      </c>
      <c r="J18" s="4" t="s">
        <v>136</v>
      </c>
      <c r="K18" s="4" t="s">
        <v>229</v>
      </c>
      <c r="L18" s="4">
        <v>30</v>
      </c>
      <c r="M18" s="4">
        <v>268695.95236759388</v>
      </c>
      <c r="N18" s="15">
        <f t="shared" ref="N18:N81" si="1">L18*M18</f>
        <v>8060878.5710278163</v>
      </c>
      <c r="O18" s="16">
        <f t="shared" si="0"/>
        <v>9350619.1423922665</v>
      </c>
      <c r="P18" s="4">
        <v>0</v>
      </c>
      <c r="Q18" s="17" t="s">
        <v>57</v>
      </c>
      <c r="R18" s="2" t="s">
        <v>599</v>
      </c>
      <c r="S18" s="5" t="s">
        <v>68</v>
      </c>
      <c r="T18" s="4" t="s">
        <v>230</v>
      </c>
      <c r="U18" s="4" t="s">
        <v>593</v>
      </c>
      <c r="V18" s="4"/>
      <c r="W18" s="4"/>
      <c r="X18" s="4">
        <v>8060878.5710278163</v>
      </c>
      <c r="Y18" s="4">
        <f t="shared" ref="Y18:Y81" si="2">X18</f>
        <v>8060878.5710278163</v>
      </c>
      <c r="Z18" s="4"/>
      <c r="AA18" s="4"/>
      <c r="AB18" s="17" t="s">
        <v>57</v>
      </c>
      <c r="AC18" s="4"/>
      <c r="AD18" s="4">
        <v>10005699</v>
      </c>
      <c r="AE18" s="4" t="s">
        <v>231</v>
      </c>
    </row>
    <row r="19" spans="1:31" s="1" customFormat="1" ht="18" customHeight="1" x14ac:dyDescent="0.25">
      <c r="A19" s="4">
        <v>10005702</v>
      </c>
      <c r="B19" s="2" t="s">
        <v>47</v>
      </c>
      <c r="C19" s="5" t="s">
        <v>48</v>
      </c>
      <c r="D19" s="13" t="s">
        <v>608</v>
      </c>
      <c r="E19" s="14" t="s">
        <v>74</v>
      </c>
      <c r="F19" s="2" t="s">
        <v>49</v>
      </c>
      <c r="G19" s="4" t="s">
        <v>81</v>
      </c>
      <c r="H19" s="4" t="s">
        <v>103</v>
      </c>
      <c r="I19" s="4" t="s">
        <v>104</v>
      </c>
      <c r="J19" s="4" t="s">
        <v>137</v>
      </c>
      <c r="K19" s="4" t="s">
        <v>229</v>
      </c>
      <c r="L19" s="4">
        <v>8</v>
      </c>
      <c r="M19" s="4">
        <v>22953.925579141185</v>
      </c>
      <c r="N19" s="15">
        <f t="shared" si="1"/>
        <v>183631.40463312948</v>
      </c>
      <c r="O19" s="16">
        <f t="shared" si="0"/>
        <v>213012.42937443018</v>
      </c>
      <c r="P19" s="4">
        <v>0</v>
      </c>
      <c r="Q19" s="17" t="s">
        <v>57</v>
      </c>
      <c r="R19" s="2" t="s">
        <v>599</v>
      </c>
      <c r="S19" s="5" t="s">
        <v>68</v>
      </c>
      <c r="T19" s="4" t="s">
        <v>230</v>
      </c>
      <c r="U19" s="4" t="s">
        <v>593</v>
      </c>
      <c r="V19" s="4"/>
      <c r="W19" s="4"/>
      <c r="X19" s="4">
        <v>183631.40463312948</v>
      </c>
      <c r="Y19" s="4">
        <f t="shared" si="2"/>
        <v>183631.40463312948</v>
      </c>
      <c r="Z19" s="4"/>
      <c r="AA19" s="4"/>
      <c r="AB19" s="17" t="s">
        <v>57</v>
      </c>
      <c r="AC19" s="4"/>
      <c r="AD19" s="4">
        <v>10005702</v>
      </c>
      <c r="AE19" s="4" t="s">
        <v>231</v>
      </c>
    </row>
    <row r="20" spans="1:31" s="1" customFormat="1" ht="18" customHeight="1" x14ac:dyDescent="0.25">
      <c r="A20" s="4">
        <v>10004484</v>
      </c>
      <c r="B20" s="2" t="s">
        <v>47</v>
      </c>
      <c r="C20" s="5" t="s">
        <v>48</v>
      </c>
      <c r="D20" s="13" t="s">
        <v>609</v>
      </c>
      <c r="E20" s="14" t="s">
        <v>74</v>
      </c>
      <c r="F20" s="2" t="s">
        <v>49</v>
      </c>
      <c r="G20" s="4" t="s">
        <v>82</v>
      </c>
      <c r="H20" s="4" t="s">
        <v>105</v>
      </c>
      <c r="I20" s="4" t="s">
        <v>106</v>
      </c>
      <c r="J20" s="4" t="s">
        <v>138</v>
      </c>
      <c r="K20" s="4" t="s">
        <v>229</v>
      </c>
      <c r="L20" s="4">
        <v>1</v>
      </c>
      <c r="M20" s="4">
        <v>16202.770997040838</v>
      </c>
      <c r="N20" s="15">
        <f t="shared" si="1"/>
        <v>16202.770997040838</v>
      </c>
      <c r="O20" s="16">
        <f t="shared" si="0"/>
        <v>18795.214356567372</v>
      </c>
      <c r="P20" s="4">
        <v>0</v>
      </c>
      <c r="Q20" s="17" t="s">
        <v>57</v>
      </c>
      <c r="R20" s="2" t="s">
        <v>599</v>
      </c>
      <c r="S20" s="5" t="s">
        <v>68</v>
      </c>
      <c r="T20" s="4" t="s">
        <v>230</v>
      </c>
      <c r="U20" s="4" t="s">
        <v>593</v>
      </c>
      <c r="V20" s="4"/>
      <c r="W20" s="4"/>
      <c r="X20" s="4">
        <v>16202.770997040838</v>
      </c>
      <c r="Y20" s="4">
        <f t="shared" si="2"/>
        <v>16202.770997040838</v>
      </c>
      <c r="Z20" s="4"/>
      <c r="AA20" s="4"/>
      <c r="AB20" s="17" t="s">
        <v>57</v>
      </c>
      <c r="AC20" s="4"/>
      <c r="AD20" s="4">
        <v>10004484</v>
      </c>
      <c r="AE20" s="4" t="s">
        <v>231</v>
      </c>
    </row>
    <row r="21" spans="1:31" s="1" customFormat="1" ht="18" customHeight="1" x14ac:dyDescent="0.25">
      <c r="A21" s="4">
        <v>10004485</v>
      </c>
      <c r="B21" s="2" t="s">
        <v>47</v>
      </c>
      <c r="C21" s="5" t="s">
        <v>48</v>
      </c>
      <c r="D21" s="13" t="s">
        <v>610</v>
      </c>
      <c r="E21" s="14" t="s">
        <v>74</v>
      </c>
      <c r="F21" s="2" t="s">
        <v>49</v>
      </c>
      <c r="G21" s="4" t="s">
        <v>82</v>
      </c>
      <c r="H21" s="4" t="s">
        <v>105</v>
      </c>
      <c r="I21" s="4" t="s">
        <v>106</v>
      </c>
      <c r="J21" s="4" t="s">
        <v>139</v>
      </c>
      <c r="K21" s="4" t="s">
        <v>229</v>
      </c>
      <c r="L21" s="4">
        <v>6</v>
      </c>
      <c r="M21" s="4">
        <v>16202.770997040838</v>
      </c>
      <c r="N21" s="15">
        <f t="shared" si="1"/>
        <v>97216.625982245023</v>
      </c>
      <c r="O21" s="16">
        <f t="shared" si="0"/>
        <v>112771.28613940421</v>
      </c>
      <c r="P21" s="4">
        <v>0</v>
      </c>
      <c r="Q21" s="17" t="s">
        <v>57</v>
      </c>
      <c r="R21" s="2" t="s">
        <v>599</v>
      </c>
      <c r="S21" s="5" t="s">
        <v>68</v>
      </c>
      <c r="T21" s="4" t="s">
        <v>230</v>
      </c>
      <c r="U21" s="4" t="s">
        <v>593</v>
      </c>
      <c r="V21" s="4"/>
      <c r="W21" s="4"/>
      <c r="X21" s="4">
        <v>97216.625982245023</v>
      </c>
      <c r="Y21" s="4">
        <f t="shared" si="2"/>
        <v>97216.625982245023</v>
      </c>
      <c r="Z21" s="4"/>
      <c r="AA21" s="4"/>
      <c r="AB21" s="17" t="s">
        <v>57</v>
      </c>
      <c r="AC21" s="4"/>
      <c r="AD21" s="4">
        <v>10004485</v>
      </c>
      <c r="AE21" s="4" t="s">
        <v>231</v>
      </c>
    </row>
    <row r="22" spans="1:31" s="1" customFormat="1" ht="18" customHeight="1" x14ac:dyDescent="0.25">
      <c r="A22" s="4">
        <v>10004486</v>
      </c>
      <c r="B22" s="2" t="s">
        <v>47</v>
      </c>
      <c r="C22" s="5" t="s">
        <v>48</v>
      </c>
      <c r="D22" s="13" t="s">
        <v>611</v>
      </c>
      <c r="E22" s="14" t="s">
        <v>74</v>
      </c>
      <c r="F22" s="2" t="s">
        <v>49</v>
      </c>
      <c r="G22" s="4" t="s">
        <v>82</v>
      </c>
      <c r="H22" s="4" t="s">
        <v>105</v>
      </c>
      <c r="I22" s="4" t="s">
        <v>106</v>
      </c>
      <c r="J22" s="4" t="s">
        <v>140</v>
      </c>
      <c r="K22" s="4" t="s">
        <v>229</v>
      </c>
      <c r="L22" s="4">
        <v>13</v>
      </c>
      <c r="M22" s="4">
        <v>17553.00191346091</v>
      </c>
      <c r="N22" s="15">
        <f t="shared" si="1"/>
        <v>228189.02487499182</v>
      </c>
      <c r="O22" s="16">
        <f t="shared" si="0"/>
        <v>264699.26885499049</v>
      </c>
      <c r="P22" s="4">
        <v>0</v>
      </c>
      <c r="Q22" s="17" t="s">
        <v>57</v>
      </c>
      <c r="R22" s="2" t="s">
        <v>599</v>
      </c>
      <c r="S22" s="5" t="s">
        <v>68</v>
      </c>
      <c r="T22" s="4" t="s">
        <v>230</v>
      </c>
      <c r="U22" s="4" t="s">
        <v>593</v>
      </c>
      <c r="V22" s="4"/>
      <c r="W22" s="4"/>
      <c r="X22" s="4">
        <v>228189.02487499182</v>
      </c>
      <c r="Y22" s="4">
        <f t="shared" si="2"/>
        <v>228189.02487499182</v>
      </c>
      <c r="Z22" s="4"/>
      <c r="AA22" s="4"/>
      <c r="AB22" s="17" t="s">
        <v>57</v>
      </c>
      <c r="AC22" s="4"/>
      <c r="AD22" s="4">
        <v>10004486</v>
      </c>
      <c r="AE22" s="4" t="s">
        <v>231</v>
      </c>
    </row>
    <row r="23" spans="1:31" s="1" customFormat="1" ht="18" customHeight="1" x14ac:dyDescent="0.25">
      <c r="A23" s="4">
        <v>10004524</v>
      </c>
      <c r="B23" s="2" t="s">
        <v>47</v>
      </c>
      <c r="C23" s="5" t="s">
        <v>48</v>
      </c>
      <c r="D23" s="13" t="s">
        <v>612</v>
      </c>
      <c r="E23" s="14" t="s">
        <v>74</v>
      </c>
      <c r="F23" s="2" t="s">
        <v>49</v>
      </c>
      <c r="G23" s="4" t="s">
        <v>83</v>
      </c>
      <c r="H23" s="4" t="s">
        <v>107</v>
      </c>
      <c r="I23" s="4" t="s">
        <v>108</v>
      </c>
      <c r="J23" s="4" t="s">
        <v>141</v>
      </c>
      <c r="K23" s="4" t="s">
        <v>229</v>
      </c>
      <c r="L23" s="4">
        <v>2</v>
      </c>
      <c r="M23" s="4">
        <v>238315.75674814233</v>
      </c>
      <c r="N23" s="15">
        <f t="shared" si="1"/>
        <v>476631.51349628466</v>
      </c>
      <c r="O23" s="16">
        <f t="shared" si="0"/>
        <v>552892.55565569014</v>
      </c>
      <c r="P23" s="4">
        <v>0</v>
      </c>
      <c r="Q23" s="17" t="s">
        <v>57</v>
      </c>
      <c r="R23" s="2" t="s">
        <v>599</v>
      </c>
      <c r="S23" s="5" t="s">
        <v>68</v>
      </c>
      <c r="T23" s="4" t="s">
        <v>230</v>
      </c>
      <c r="U23" s="4" t="s">
        <v>593</v>
      </c>
      <c r="V23" s="4"/>
      <c r="W23" s="4"/>
      <c r="X23" s="4">
        <v>476631.51349628466</v>
      </c>
      <c r="Y23" s="4">
        <f t="shared" si="2"/>
        <v>476631.51349628466</v>
      </c>
      <c r="Z23" s="4"/>
      <c r="AA23" s="4"/>
      <c r="AB23" s="17" t="s">
        <v>57</v>
      </c>
      <c r="AC23" s="4"/>
      <c r="AD23" s="4">
        <v>10004524</v>
      </c>
      <c r="AE23" s="4" t="s">
        <v>231</v>
      </c>
    </row>
    <row r="24" spans="1:31" s="1" customFormat="1" ht="18" customHeight="1" x14ac:dyDescent="0.25">
      <c r="A24" s="4">
        <v>10004567</v>
      </c>
      <c r="B24" s="2" t="s">
        <v>47</v>
      </c>
      <c r="C24" s="5" t="s">
        <v>48</v>
      </c>
      <c r="D24" s="13" t="s">
        <v>613</v>
      </c>
      <c r="E24" s="14" t="s">
        <v>74</v>
      </c>
      <c r="F24" s="2" t="s">
        <v>49</v>
      </c>
      <c r="G24" s="4" t="s">
        <v>84</v>
      </c>
      <c r="H24" s="4" t="s">
        <v>109</v>
      </c>
      <c r="I24" s="4" t="s">
        <v>110</v>
      </c>
      <c r="J24" s="4" t="s">
        <v>142</v>
      </c>
      <c r="K24" s="4" t="s">
        <v>229</v>
      </c>
      <c r="L24" s="4">
        <v>38</v>
      </c>
      <c r="M24" s="4">
        <v>33080.657452291707</v>
      </c>
      <c r="N24" s="15">
        <f t="shared" si="1"/>
        <v>1257064.9831870848</v>
      </c>
      <c r="O24" s="16">
        <f t="shared" si="0"/>
        <v>1458195.3804970183</v>
      </c>
      <c r="P24" s="4">
        <v>0</v>
      </c>
      <c r="Q24" s="17" t="s">
        <v>57</v>
      </c>
      <c r="R24" s="2" t="s">
        <v>599</v>
      </c>
      <c r="S24" s="5" t="s">
        <v>68</v>
      </c>
      <c r="T24" s="4" t="s">
        <v>230</v>
      </c>
      <c r="U24" s="4" t="s">
        <v>593</v>
      </c>
      <c r="V24" s="4"/>
      <c r="W24" s="4"/>
      <c r="X24" s="4">
        <v>1257064.9831870848</v>
      </c>
      <c r="Y24" s="4">
        <f t="shared" si="2"/>
        <v>1257064.9831870848</v>
      </c>
      <c r="Z24" s="4"/>
      <c r="AA24" s="4"/>
      <c r="AB24" s="17" t="s">
        <v>57</v>
      </c>
      <c r="AC24" s="4"/>
      <c r="AD24" s="4">
        <v>10004567</v>
      </c>
      <c r="AE24" s="4" t="s">
        <v>231</v>
      </c>
    </row>
    <row r="25" spans="1:31" s="1" customFormat="1" ht="18" customHeight="1" x14ac:dyDescent="0.25">
      <c r="A25" s="4">
        <v>10004571</v>
      </c>
      <c r="B25" s="2" t="s">
        <v>47</v>
      </c>
      <c r="C25" s="5" t="s">
        <v>48</v>
      </c>
      <c r="D25" s="13" t="s">
        <v>614</v>
      </c>
      <c r="E25" s="14" t="s">
        <v>74</v>
      </c>
      <c r="F25" s="2" t="s">
        <v>49</v>
      </c>
      <c r="G25" s="4" t="s">
        <v>84</v>
      </c>
      <c r="H25" s="4" t="s">
        <v>109</v>
      </c>
      <c r="I25" s="4" t="s">
        <v>110</v>
      </c>
      <c r="J25" s="4" t="s">
        <v>143</v>
      </c>
      <c r="K25" s="4" t="s">
        <v>229</v>
      </c>
      <c r="L25" s="4">
        <v>4</v>
      </c>
      <c r="M25" s="4">
        <v>101942.43418971528</v>
      </c>
      <c r="N25" s="15">
        <f t="shared" si="1"/>
        <v>407769.73675886111</v>
      </c>
      <c r="O25" s="16">
        <f t="shared" si="0"/>
        <v>473012.89464027883</v>
      </c>
      <c r="P25" s="4">
        <v>0</v>
      </c>
      <c r="Q25" s="17" t="s">
        <v>57</v>
      </c>
      <c r="R25" s="2" t="s">
        <v>599</v>
      </c>
      <c r="S25" s="5" t="s">
        <v>68</v>
      </c>
      <c r="T25" s="4" t="s">
        <v>230</v>
      </c>
      <c r="U25" s="4" t="s">
        <v>593</v>
      </c>
      <c r="V25" s="4"/>
      <c r="W25" s="4"/>
      <c r="X25" s="4">
        <v>407769.73675886111</v>
      </c>
      <c r="Y25" s="4">
        <f t="shared" si="2"/>
        <v>407769.73675886111</v>
      </c>
      <c r="Z25" s="4"/>
      <c r="AA25" s="4"/>
      <c r="AB25" s="17" t="s">
        <v>57</v>
      </c>
      <c r="AC25" s="4"/>
      <c r="AD25" s="4">
        <v>10004571</v>
      </c>
      <c r="AE25" s="4" t="s">
        <v>231</v>
      </c>
    </row>
    <row r="26" spans="1:31" s="1" customFormat="1" ht="18" customHeight="1" x14ac:dyDescent="0.25">
      <c r="A26" s="4">
        <v>10004579</v>
      </c>
      <c r="B26" s="2" t="s">
        <v>47</v>
      </c>
      <c r="C26" s="5" t="s">
        <v>48</v>
      </c>
      <c r="D26" s="13" t="s">
        <v>615</v>
      </c>
      <c r="E26" s="14" t="s">
        <v>74</v>
      </c>
      <c r="F26" s="2" t="s">
        <v>49</v>
      </c>
      <c r="G26" s="4" t="s">
        <v>85</v>
      </c>
      <c r="H26" s="4" t="s">
        <v>111</v>
      </c>
      <c r="I26" s="4" t="s">
        <v>112</v>
      </c>
      <c r="J26" s="4" t="s">
        <v>144</v>
      </c>
      <c r="K26" s="4" t="s">
        <v>229</v>
      </c>
      <c r="L26" s="4">
        <v>1</v>
      </c>
      <c r="M26" s="4">
        <v>305827.3025691458</v>
      </c>
      <c r="N26" s="15">
        <f t="shared" si="1"/>
        <v>305827.3025691458</v>
      </c>
      <c r="O26" s="16">
        <f t="shared" si="0"/>
        <v>354759.67098020914</v>
      </c>
      <c r="P26" s="4">
        <v>0</v>
      </c>
      <c r="Q26" s="17" t="s">
        <v>57</v>
      </c>
      <c r="R26" s="2" t="s">
        <v>599</v>
      </c>
      <c r="S26" s="5" t="s">
        <v>68</v>
      </c>
      <c r="T26" s="4" t="s">
        <v>230</v>
      </c>
      <c r="U26" s="4" t="s">
        <v>593</v>
      </c>
      <c r="V26" s="4"/>
      <c r="W26" s="4"/>
      <c r="X26" s="4">
        <v>305827.3025691458</v>
      </c>
      <c r="Y26" s="4">
        <f t="shared" si="2"/>
        <v>305827.3025691458</v>
      </c>
      <c r="Z26" s="4"/>
      <c r="AA26" s="4"/>
      <c r="AB26" s="17" t="s">
        <v>57</v>
      </c>
      <c r="AC26" s="4"/>
      <c r="AD26" s="4">
        <v>10004579</v>
      </c>
      <c r="AE26" s="4" t="s">
        <v>231</v>
      </c>
    </row>
    <row r="27" spans="1:31" s="1" customFormat="1" ht="18" customHeight="1" x14ac:dyDescent="0.25">
      <c r="A27" s="4">
        <v>10004677</v>
      </c>
      <c r="B27" s="2" t="s">
        <v>47</v>
      </c>
      <c r="C27" s="5" t="s">
        <v>48</v>
      </c>
      <c r="D27" s="13" t="s">
        <v>616</v>
      </c>
      <c r="E27" s="14" t="s">
        <v>74</v>
      </c>
      <c r="F27" s="2" t="s">
        <v>49</v>
      </c>
      <c r="G27" s="4" t="s">
        <v>86</v>
      </c>
      <c r="H27" s="4" t="s">
        <v>113</v>
      </c>
      <c r="I27" s="4" t="s">
        <v>114</v>
      </c>
      <c r="J27" s="4" t="s">
        <v>145</v>
      </c>
      <c r="K27" s="4" t="s">
        <v>229</v>
      </c>
      <c r="L27" s="4">
        <v>4</v>
      </c>
      <c r="M27" s="4">
        <v>126246.59068527653</v>
      </c>
      <c r="N27" s="15">
        <f t="shared" si="1"/>
        <v>504986.36274110613</v>
      </c>
      <c r="O27" s="16">
        <f t="shared" si="0"/>
        <v>585784.18077968305</v>
      </c>
      <c r="P27" s="4">
        <v>0</v>
      </c>
      <c r="Q27" s="17" t="s">
        <v>57</v>
      </c>
      <c r="R27" s="2" t="s">
        <v>599</v>
      </c>
      <c r="S27" s="5" t="s">
        <v>68</v>
      </c>
      <c r="T27" s="4" t="s">
        <v>230</v>
      </c>
      <c r="U27" s="4" t="s">
        <v>593</v>
      </c>
      <c r="V27" s="4"/>
      <c r="W27" s="4"/>
      <c r="X27" s="4">
        <v>504986.36274110613</v>
      </c>
      <c r="Y27" s="4">
        <f t="shared" si="2"/>
        <v>504986.36274110613</v>
      </c>
      <c r="Z27" s="4"/>
      <c r="AA27" s="4"/>
      <c r="AB27" s="17" t="s">
        <v>57</v>
      </c>
      <c r="AC27" s="4"/>
      <c r="AD27" s="4">
        <v>10004677</v>
      </c>
      <c r="AE27" s="4" t="s">
        <v>231</v>
      </c>
    </row>
    <row r="28" spans="1:31" s="1" customFormat="1" ht="18" customHeight="1" x14ac:dyDescent="0.25">
      <c r="A28" s="4">
        <v>10004682</v>
      </c>
      <c r="B28" s="2" t="s">
        <v>47</v>
      </c>
      <c r="C28" s="5" t="s">
        <v>48</v>
      </c>
      <c r="D28" s="13" t="s">
        <v>617</v>
      </c>
      <c r="E28" s="14" t="s">
        <v>74</v>
      </c>
      <c r="F28" s="2" t="s">
        <v>49</v>
      </c>
      <c r="G28" s="4" t="s">
        <v>86</v>
      </c>
      <c r="H28" s="4" t="s">
        <v>113</v>
      </c>
      <c r="I28" s="4" t="s">
        <v>114</v>
      </c>
      <c r="J28" s="4" t="s">
        <v>146</v>
      </c>
      <c r="K28" s="4" t="s">
        <v>229</v>
      </c>
      <c r="L28" s="4">
        <v>4</v>
      </c>
      <c r="M28" s="4">
        <v>17553.00191346091</v>
      </c>
      <c r="N28" s="15">
        <f t="shared" si="1"/>
        <v>70212.007653843641</v>
      </c>
      <c r="O28" s="16">
        <f t="shared" si="0"/>
        <v>81445.928878458624</v>
      </c>
      <c r="P28" s="4">
        <v>0</v>
      </c>
      <c r="Q28" s="17" t="s">
        <v>57</v>
      </c>
      <c r="R28" s="2" t="s">
        <v>599</v>
      </c>
      <c r="S28" s="5" t="s">
        <v>68</v>
      </c>
      <c r="T28" s="4" t="s">
        <v>230</v>
      </c>
      <c r="U28" s="4" t="s">
        <v>593</v>
      </c>
      <c r="V28" s="4"/>
      <c r="W28" s="4"/>
      <c r="X28" s="4">
        <v>70212.007653843641</v>
      </c>
      <c r="Y28" s="4">
        <f t="shared" si="2"/>
        <v>70212.007653843641</v>
      </c>
      <c r="Z28" s="4"/>
      <c r="AA28" s="4"/>
      <c r="AB28" s="17" t="s">
        <v>57</v>
      </c>
      <c r="AC28" s="4"/>
      <c r="AD28" s="4">
        <v>10004682</v>
      </c>
      <c r="AE28" s="4" t="s">
        <v>231</v>
      </c>
    </row>
    <row r="29" spans="1:31" s="1" customFormat="1" ht="18" customHeight="1" x14ac:dyDescent="0.25">
      <c r="A29" s="4">
        <v>10004687</v>
      </c>
      <c r="B29" s="2" t="s">
        <v>47</v>
      </c>
      <c r="C29" s="5" t="s">
        <v>48</v>
      </c>
      <c r="D29" s="13" t="s">
        <v>618</v>
      </c>
      <c r="E29" s="14" t="s">
        <v>74</v>
      </c>
      <c r="F29" s="2" t="s">
        <v>49</v>
      </c>
      <c r="G29" s="4" t="s">
        <v>81</v>
      </c>
      <c r="H29" s="4" t="s">
        <v>103</v>
      </c>
      <c r="I29" s="4" t="s">
        <v>104</v>
      </c>
      <c r="J29" s="4" t="s">
        <v>147</v>
      </c>
      <c r="K29" s="4" t="s">
        <v>229</v>
      </c>
      <c r="L29" s="4">
        <v>8</v>
      </c>
      <c r="M29" s="4">
        <v>282873.37699000462</v>
      </c>
      <c r="N29" s="15">
        <f t="shared" si="1"/>
        <v>2262987.0159200369</v>
      </c>
      <c r="O29" s="16">
        <f t="shared" si="0"/>
        <v>2625064.9384672428</v>
      </c>
      <c r="P29" s="4">
        <v>0</v>
      </c>
      <c r="Q29" s="17" t="s">
        <v>57</v>
      </c>
      <c r="R29" s="2" t="s">
        <v>599</v>
      </c>
      <c r="S29" s="5" t="s">
        <v>68</v>
      </c>
      <c r="T29" s="4" t="s">
        <v>230</v>
      </c>
      <c r="U29" s="4" t="s">
        <v>593</v>
      </c>
      <c r="V29" s="4"/>
      <c r="W29" s="4"/>
      <c r="X29" s="4">
        <v>2262987.0159200369</v>
      </c>
      <c r="Y29" s="4">
        <f t="shared" si="2"/>
        <v>2262987.0159200369</v>
      </c>
      <c r="Z29" s="4"/>
      <c r="AA29" s="4"/>
      <c r="AB29" s="17" t="s">
        <v>57</v>
      </c>
      <c r="AC29" s="4"/>
      <c r="AD29" s="4">
        <v>10004687</v>
      </c>
      <c r="AE29" s="4" t="s">
        <v>231</v>
      </c>
    </row>
    <row r="30" spans="1:31" s="1" customFormat="1" ht="18" customHeight="1" x14ac:dyDescent="0.25">
      <c r="A30" s="4">
        <v>10004688</v>
      </c>
      <c r="B30" s="2" t="s">
        <v>47</v>
      </c>
      <c r="C30" s="5" t="s">
        <v>48</v>
      </c>
      <c r="D30" s="13" t="s">
        <v>619</v>
      </c>
      <c r="E30" s="14" t="s">
        <v>74</v>
      </c>
      <c r="F30" s="2" t="s">
        <v>49</v>
      </c>
      <c r="G30" s="4" t="s">
        <v>81</v>
      </c>
      <c r="H30" s="4" t="s">
        <v>103</v>
      </c>
      <c r="I30" s="4" t="s">
        <v>104</v>
      </c>
      <c r="J30" s="4" t="s">
        <v>148</v>
      </c>
      <c r="K30" s="4" t="s">
        <v>229</v>
      </c>
      <c r="L30" s="4">
        <v>2</v>
      </c>
      <c r="M30" s="4">
        <v>164053.05634503849</v>
      </c>
      <c r="N30" s="15">
        <f t="shared" si="1"/>
        <v>328106.11269007699</v>
      </c>
      <c r="O30" s="16">
        <f t="shared" si="0"/>
        <v>380603.09072048927</v>
      </c>
      <c r="P30" s="4">
        <v>0</v>
      </c>
      <c r="Q30" s="17" t="s">
        <v>57</v>
      </c>
      <c r="R30" s="2" t="s">
        <v>599</v>
      </c>
      <c r="S30" s="5" t="s">
        <v>68</v>
      </c>
      <c r="T30" s="4" t="s">
        <v>230</v>
      </c>
      <c r="U30" s="4" t="s">
        <v>593</v>
      </c>
      <c r="V30" s="4"/>
      <c r="W30" s="4"/>
      <c r="X30" s="4">
        <v>328106.11269007699</v>
      </c>
      <c r="Y30" s="4">
        <f t="shared" si="2"/>
        <v>328106.11269007699</v>
      </c>
      <c r="Z30" s="4"/>
      <c r="AA30" s="4"/>
      <c r="AB30" s="17" t="s">
        <v>57</v>
      </c>
      <c r="AC30" s="4"/>
      <c r="AD30" s="4">
        <v>10004688</v>
      </c>
      <c r="AE30" s="4" t="s">
        <v>231</v>
      </c>
    </row>
    <row r="31" spans="1:31" s="1" customFormat="1" ht="18" customHeight="1" x14ac:dyDescent="0.25">
      <c r="A31" s="4">
        <v>10005680</v>
      </c>
      <c r="B31" s="2" t="s">
        <v>47</v>
      </c>
      <c r="C31" s="5" t="s">
        <v>48</v>
      </c>
      <c r="D31" s="13" t="s">
        <v>620</v>
      </c>
      <c r="E31" s="14" t="s">
        <v>74</v>
      </c>
      <c r="F31" s="2" t="s">
        <v>49</v>
      </c>
      <c r="G31" s="4" t="s">
        <v>87</v>
      </c>
      <c r="H31" s="4" t="s">
        <v>115</v>
      </c>
      <c r="I31" s="4" t="s">
        <v>106</v>
      </c>
      <c r="J31" s="4" t="s">
        <v>149</v>
      </c>
      <c r="K31" s="4" t="s">
        <v>229</v>
      </c>
      <c r="L31" s="4">
        <v>4</v>
      </c>
      <c r="M31" s="4">
        <v>49958.543907542589</v>
      </c>
      <c r="N31" s="15">
        <f t="shared" si="1"/>
        <v>199834.17563017036</v>
      </c>
      <c r="O31" s="16">
        <f t="shared" si="0"/>
        <v>231807.6437309976</v>
      </c>
      <c r="P31" s="4">
        <v>0</v>
      </c>
      <c r="Q31" s="17" t="s">
        <v>57</v>
      </c>
      <c r="R31" s="2" t="s">
        <v>599</v>
      </c>
      <c r="S31" s="5" t="s">
        <v>68</v>
      </c>
      <c r="T31" s="4" t="s">
        <v>230</v>
      </c>
      <c r="U31" s="4" t="s">
        <v>593</v>
      </c>
      <c r="V31" s="4"/>
      <c r="W31" s="4"/>
      <c r="X31" s="4">
        <v>199834.17563017036</v>
      </c>
      <c r="Y31" s="4">
        <f t="shared" si="2"/>
        <v>199834.17563017036</v>
      </c>
      <c r="Z31" s="4"/>
      <c r="AA31" s="4"/>
      <c r="AB31" s="17" t="s">
        <v>57</v>
      </c>
      <c r="AC31" s="4"/>
      <c r="AD31" s="4">
        <v>10005680</v>
      </c>
      <c r="AE31" s="4" t="s">
        <v>231</v>
      </c>
    </row>
    <row r="32" spans="1:31" s="1" customFormat="1" ht="18" customHeight="1" x14ac:dyDescent="0.25">
      <c r="A32" s="4">
        <v>10005681</v>
      </c>
      <c r="B32" s="2" t="s">
        <v>47</v>
      </c>
      <c r="C32" s="5" t="s">
        <v>48</v>
      </c>
      <c r="D32" s="13" t="s">
        <v>621</v>
      </c>
      <c r="E32" s="14" t="s">
        <v>74</v>
      </c>
      <c r="F32" s="2" t="s">
        <v>49</v>
      </c>
      <c r="G32" s="4" t="s">
        <v>87</v>
      </c>
      <c r="H32" s="4" t="s">
        <v>115</v>
      </c>
      <c r="I32" s="4" t="s">
        <v>106</v>
      </c>
      <c r="J32" s="4" t="s">
        <v>150</v>
      </c>
      <c r="K32" s="4" t="s">
        <v>229</v>
      </c>
      <c r="L32" s="4">
        <v>4</v>
      </c>
      <c r="M32" s="4">
        <v>218062.29300184129</v>
      </c>
      <c r="N32" s="15">
        <f t="shared" si="1"/>
        <v>872249.17200736515</v>
      </c>
      <c r="O32" s="16">
        <f t="shared" si="0"/>
        <v>1011809.0395285435</v>
      </c>
      <c r="P32" s="4">
        <v>0</v>
      </c>
      <c r="Q32" s="17" t="s">
        <v>57</v>
      </c>
      <c r="R32" s="2" t="s">
        <v>599</v>
      </c>
      <c r="S32" s="5" t="s">
        <v>68</v>
      </c>
      <c r="T32" s="4" t="s">
        <v>230</v>
      </c>
      <c r="U32" s="4" t="s">
        <v>593</v>
      </c>
      <c r="V32" s="4"/>
      <c r="W32" s="4"/>
      <c r="X32" s="4">
        <v>872249.17200736515</v>
      </c>
      <c r="Y32" s="4">
        <f t="shared" si="2"/>
        <v>872249.17200736515</v>
      </c>
      <c r="Z32" s="4"/>
      <c r="AA32" s="4"/>
      <c r="AB32" s="17" t="s">
        <v>57</v>
      </c>
      <c r="AC32" s="4"/>
      <c r="AD32" s="4">
        <v>10005681</v>
      </c>
      <c r="AE32" s="4" t="s">
        <v>231</v>
      </c>
    </row>
    <row r="33" spans="1:31" s="1" customFormat="1" ht="18" customHeight="1" x14ac:dyDescent="0.25">
      <c r="A33" s="4">
        <v>10005682</v>
      </c>
      <c r="B33" s="2" t="s">
        <v>47</v>
      </c>
      <c r="C33" s="5" t="s">
        <v>48</v>
      </c>
      <c r="D33" s="13" t="s">
        <v>622</v>
      </c>
      <c r="E33" s="14" t="s">
        <v>74</v>
      </c>
      <c r="F33" s="2" t="s">
        <v>49</v>
      </c>
      <c r="G33" s="4" t="s">
        <v>84</v>
      </c>
      <c r="H33" s="4" t="s">
        <v>109</v>
      </c>
      <c r="I33" s="4" t="s">
        <v>110</v>
      </c>
      <c r="J33" s="4" t="s">
        <v>151</v>
      </c>
      <c r="K33" s="4" t="s">
        <v>229</v>
      </c>
      <c r="L33" s="4">
        <v>4</v>
      </c>
      <c r="M33" s="4">
        <v>149200.51626441773</v>
      </c>
      <c r="N33" s="15">
        <f t="shared" si="1"/>
        <v>596802.06505767093</v>
      </c>
      <c r="O33" s="16">
        <f t="shared" si="0"/>
        <v>692290.39546689822</v>
      </c>
      <c r="P33" s="4">
        <v>0</v>
      </c>
      <c r="Q33" s="17" t="s">
        <v>57</v>
      </c>
      <c r="R33" s="2" t="s">
        <v>599</v>
      </c>
      <c r="S33" s="5" t="s">
        <v>68</v>
      </c>
      <c r="T33" s="4" t="s">
        <v>230</v>
      </c>
      <c r="U33" s="4" t="s">
        <v>593</v>
      </c>
      <c r="V33" s="4"/>
      <c r="W33" s="4"/>
      <c r="X33" s="4">
        <v>596802.06505767093</v>
      </c>
      <c r="Y33" s="4">
        <f t="shared" si="2"/>
        <v>596802.06505767093</v>
      </c>
      <c r="Z33" s="4"/>
      <c r="AA33" s="4"/>
      <c r="AB33" s="17" t="s">
        <v>57</v>
      </c>
      <c r="AC33" s="4"/>
      <c r="AD33" s="4">
        <v>10005682</v>
      </c>
      <c r="AE33" s="4" t="s">
        <v>231</v>
      </c>
    </row>
    <row r="34" spans="1:31" s="1" customFormat="1" ht="18" customHeight="1" x14ac:dyDescent="0.25">
      <c r="A34" s="4">
        <v>10005683</v>
      </c>
      <c r="B34" s="2" t="s">
        <v>47</v>
      </c>
      <c r="C34" s="5" t="s">
        <v>48</v>
      </c>
      <c r="D34" s="13" t="s">
        <v>623</v>
      </c>
      <c r="E34" s="14" t="s">
        <v>74</v>
      </c>
      <c r="F34" s="2" t="s">
        <v>49</v>
      </c>
      <c r="G34" s="4" t="s">
        <v>88</v>
      </c>
      <c r="H34" s="4" t="s">
        <v>116</v>
      </c>
      <c r="I34" s="4" t="s">
        <v>106</v>
      </c>
      <c r="J34" s="4" t="s">
        <v>152</v>
      </c>
      <c r="K34" s="4" t="s">
        <v>229</v>
      </c>
      <c r="L34" s="4">
        <v>8</v>
      </c>
      <c r="M34" s="4">
        <v>2700.4618328401398</v>
      </c>
      <c r="N34" s="15">
        <f t="shared" si="1"/>
        <v>21603.694662721118</v>
      </c>
      <c r="O34" s="16">
        <f t="shared" si="0"/>
        <v>25060.285808756496</v>
      </c>
      <c r="P34" s="4">
        <v>0</v>
      </c>
      <c r="Q34" s="17" t="s">
        <v>57</v>
      </c>
      <c r="R34" s="2" t="s">
        <v>599</v>
      </c>
      <c r="S34" s="5" t="s">
        <v>68</v>
      </c>
      <c r="T34" s="4" t="s">
        <v>230</v>
      </c>
      <c r="U34" s="4" t="s">
        <v>593</v>
      </c>
      <c r="V34" s="4"/>
      <c r="W34" s="4"/>
      <c r="X34" s="4">
        <v>21603.694662721118</v>
      </c>
      <c r="Y34" s="4">
        <f t="shared" si="2"/>
        <v>21603.694662721118</v>
      </c>
      <c r="Z34" s="4"/>
      <c r="AA34" s="4"/>
      <c r="AB34" s="17" t="s">
        <v>57</v>
      </c>
      <c r="AC34" s="4"/>
      <c r="AD34" s="4">
        <v>10005683</v>
      </c>
      <c r="AE34" s="4" t="s">
        <v>231</v>
      </c>
    </row>
    <row r="35" spans="1:31" s="1" customFormat="1" ht="18" customHeight="1" x14ac:dyDescent="0.25">
      <c r="A35" s="4">
        <v>10005684</v>
      </c>
      <c r="B35" s="2" t="s">
        <v>47</v>
      </c>
      <c r="C35" s="5" t="s">
        <v>48</v>
      </c>
      <c r="D35" s="13" t="s">
        <v>624</v>
      </c>
      <c r="E35" s="14" t="s">
        <v>74</v>
      </c>
      <c r="F35" s="2" t="s">
        <v>49</v>
      </c>
      <c r="G35" s="4" t="s">
        <v>84</v>
      </c>
      <c r="H35" s="4" t="s">
        <v>109</v>
      </c>
      <c r="I35" s="4" t="s">
        <v>110</v>
      </c>
      <c r="J35" s="4" t="s">
        <v>153</v>
      </c>
      <c r="K35" s="4" t="s">
        <v>229</v>
      </c>
      <c r="L35" s="4">
        <v>2</v>
      </c>
      <c r="M35" s="4">
        <v>2700.4618328401398</v>
      </c>
      <c r="N35" s="15">
        <f t="shared" si="1"/>
        <v>5400.9236656802796</v>
      </c>
      <c r="O35" s="16">
        <f t="shared" si="0"/>
        <v>6265.0714521891241</v>
      </c>
      <c r="P35" s="4">
        <v>0</v>
      </c>
      <c r="Q35" s="17" t="s">
        <v>57</v>
      </c>
      <c r="R35" s="2" t="s">
        <v>599</v>
      </c>
      <c r="S35" s="5" t="s">
        <v>68</v>
      </c>
      <c r="T35" s="4" t="s">
        <v>230</v>
      </c>
      <c r="U35" s="4" t="s">
        <v>593</v>
      </c>
      <c r="V35" s="4"/>
      <c r="W35" s="4"/>
      <c r="X35" s="4">
        <v>5400.9236656802796</v>
      </c>
      <c r="Y35" s="4">
        <f t="shared" si="2"/>
        <v>5400.9236656802796</v>
      </c>
      <c r="Z35" s="4"/>
      <c r="AA35" s="4"/>
      <c r="AB35" s="17" t="s">
        <v>57</v>
      </c>
      <c r="AC35" s="4"/>
      <c r="AD35" s="4">
        <v>10005684</v>
      </c>
      <c r="AE35" s="4" t="s">
        <v>231</v>
      </c>
    </row>
    <row r="36" spans="1:31" s="1" customFormat="1" ht="18" customHeight="1" x14ac:dyDescent="0.25">
      <c r="A36" s="4">
        <v>10005685</v>
      </c>
      <c r="B36" s="2" t="s">
        <v>47</v>
      </c>
      <c r="C36" s="5" t="s">
        <v>48</v>
      </c>
      <c r="D36" s="13" t="s">
        <v>625</v>
      </c>
      <c r="E36" s="14" t="s">
        <v>74</v>
      </c>
      <c r="F36" s="2" t="s">
        <v>49</v>
      </c>
      <c r="G36" s="4" t="s">
        <v>88</v>
      </c>
      <c r="H36" s="4" t="s">
        <v>116</v>
      </c>
      <c r="I36" s="4" t="s">
        <v>106</v>
      </c>
      <c r="J36" s="4" t="s">
        <v>154</v>
      </c>
      <c r="K36" s="4" t="s">
        <v>229</v>
      </c>
      <c r="L36" s="4">
        <v>10</v>
      </c>
      <c r="M36" s="4">
        <v>18228.117371670942</v>
      </c>
      <c r="N36" s="15">
        <f t="shared" si="1"/>
        <v>182281.17371670943</v>
      </c>
      <c r="O36" s="16">
        <f t="shared" si="0"/>
        <v>211446.16151138293</v>
      </c>
      <c r="P36" s="4">
        <v>0</v>
      </c>
      <c r="Q36" s="17" t="s">
        <v>57</v>
      </c>
      <c r="R36" s="2" t="s">
        <v>599</v>
      </c>
      <c r="S36" s="5" t="s">
        <v>68</v>
      </c>
      <c r="T36" s="4" t="s">
        <v>230</v>
      </c>
      <c r="U36" s="4" t="s">
        <v>593</v>
      </c>
      <c r="V36" s="4"/>
      <c r="W36" s="4"/>
      <c r="X36" s="4">
        <v>182281.17371670943</v>
      </c>
      <c r="Y36" s="4">
        <f t="shared" si="2"/>
        <v>182281.17371670943</v>
      </c>
      <c r="Z36" s="4"/>
      <c r="AA36" s="4"/>
      <c r="AB36" s="17" t="s">
        <v>57</v>
      </c>
      <c r="AC36" s="4"/>
      <c r="AD36" s="4">
        <v>10005685</v>
      </c>
      <c r="AE36" s="4" t="s">
        <v>231</v>
      </c>
    </row>
    <row r="37" spans="1:31" s="1" customFormat="1" ht="18" customHeight="1" x14ac:dyDescent="0.25">
      <c r="A37" s="4">
        <v>10005686</v>
      </c>
      <c r="B37" s="2" t="s">
        <v>47</v>
      </c>
      <c r="C37" s="5" t="s">
        <v>48</v>
      </c>
      <c r="D37" s="13" t="s">
        <v>626</v>
      </c>
      <c r="E37" s="14" t="s">
        <v>74</v>
      </c>
      <c r="F37" s="2" t="s">
        <v>49</v>
      </c>
      <c r="G37" s="4" t="s">
        <v>84</v>
      </c>
      <c r="H37" s="4" t="s">
        <v>109</v>
      </c>
      <c r="I37" s="4" t="s">
        <v>110</v>
      </c>
      <c r="J37" s="4" t="s">
        <v>155</v>
      </c>
      <c r="K37" s="4" t="s">
        <v>229</v>
      </c>
      <c r="L37" s="4">
        <v>4</v>
      </c>
      <c r="M37" s="4">
        <v>4050.6927492602094</v>
      </c>
      <c r="N37" s="15">
        <f t="shared" si="1"/>
        <v>16202.770997040838</v>
      </c>
      <c r="O37" s="16">
        <f t="shared" si="0"/>
        <v>18795.214356567372</v>
      </c>
      <c r="P37" s="4">
        <v>0</v>
      </c>
      <c r="Q37" s="17" t="s">
        <v>57</v>
      </c>
      <c r="R37" s="2" t="s">
        <v>599</v>
      </c>
      <c r="S37" s="5" t="s">
        <v>68</v>
      </c>
      <c r="T37" s="4" t="s">
        <v>230</v>
      </c>
      <c r="U37" s="4" t="s">
        <v>593</v>
      </c>
      <c r="V37" s="4"/>
      <c r="W37" s="4"/>
      <c r="X37" s="4">
        <v>16202.770997040838</v>
      </c>
      <c r="Y37" s="4">
        <f t="shared" si="2"/>
        <v>16202.770997040838</v>
      </c>
      <c r="Z37" s="4"/>
      <c r="AA37" s="4"/>
      <c r="AB37" s="17" t="s">
        <v>57</v>
      </c>
      <c r="AC37" s="4"/>
      <c r="AD37" s="4">
        <v>10005686</v>
      </c>
      <c r="AE37" s="4" t="s">
        <v>231</v>
      </c>
    </row>
    <row r="38" spans="1:31" s="1" customFormat="1" ht="18" customHeight="1" x14ac:dyDescent="0.25">
      <c r="A38" s="4">
        <v>10005687</v>
      </c>
      <c r="B38" s="2" t="s">
        <v>47</v>
      </c>
      <c r="C38" s="5" t="s">
        <v>48</v>
      </c>
      <c r="D38" s="13" t="s">
        <v>627</v>
      </c>
      <c r="E38" s="14" t="s">
        <v>74</v>
      </c>
      <c r="F38" s="2" t="s">
        <v>49</v>
      </c>
      <c r="G38" s="4" t="s">
        <v>89</v>
      </c>
      <c r="H38" s="4" t="s">
        <v>117</v>
      </c>
      <c r="I38" s="4" t="s">
        <v>118</v>
      </c>
      <c r="J38" s="4" t="s">
        <v>156</v>
      </c>
      <c r="K38" s="4" t="s">
        <v>229</v>
      </c>
      <c r="L38" s="4">
        <v>4</v>
      </c>
      <c r="M38" s="4">
        <v>29029.964703031499</v>
      </c>
      <c r="N38" s="15">
        <f t="shared" si="1"/>
        <v>116119.858812126</v>
      </c>
      <c r="O38" s="16">
        <f t="shared" si="0"/>
        <v>134699.03622206615</v>
      </c>
      <c r="P38" s="4">
        <v>0</v>
      </c>
      <c r="Q38" s="17" t="s">
        <v>57</v>
      </c>
      <c r="R38" s="2" t="s">
        <v>599</v>
      </c>
      <c r="S38" s="5" t="s">
        <v>68</v>
      </c>
      <c r="T38" s="4" t="s">
        <v>230</v>
      </c>
      <c r="U38" s="4" t="s">
        <v>593</v>
      </c>
      <c r="V38" s="4"/>
      <c r="W38" s="4"/>
      <c r="X38" s="4">
        <v>116119.858812126</v>
      </c>
      <c r="Y38" s="4">
        <f t="shared" si="2"/>
        <v>116119.858812126</v>
      </c>
      <c r="Z38" s="4"/>
      <c r="AA38" s="4"/>
      <c r="AB38" s="17" t="s">
        <v>57</v>
      </c>
      <c r="AC38" s="4"/>
      <c r="AD38" s="4">
        <v>10005687</v>
      </c>
      <c r="AE38" s="4" t="s">
        <v>231</v>
      </c>
    </row>
    <row r="39" spans="1:31" s="1" customFormat="1" ht="18" customHeight="1" x14ac:dyDescent="0.25">
      <c r="A39" s="4">
        <v>10005688</v>
      </c>
      <c r="B39" s="2" t="s">
        <v>47</v>
      </c>
      <c r="C39" s="5" t="s">
        <v>48</v>
      </c>
      <c r="D39" s="13" t="s">
        <v>628</v>
      </c>
      <c r="E39" s="14" t="s">
        <v>74</v>
      </c>
      <c r="F39" s="2" t="s">
        <v>49</v>
      </c>
      <c r="G39" s="4" t="s">
        <v>89</v>
      </c>
      <c r="H39" s="4" t="s">
        <v>117</v>
      </c>
      <c r="I39" s="4" t="s">
        <v>118</v>
      </c>
      <c r="J39" s="4" t="s">
        <v>157</v>
      </c>
      <c r="K39" s="4" t="s">
        <v>229</v>
      </c>
      <c r="L39" s="4">
        <v>2</v>
      </c>
      <c r="M39" s="4">
        <v>38481.581117971989</v>
      </c>
      <c r="N39" s="15">
        <f t="shared" si="1"/>
        <v>76963.162235943979</v>
      </c>
      <c r="O39" s="16">
        <f t="shared" si="0"/>
        <v>89277.26819369501</v>
      </c>
      <c r="P39" s="4">
        <v>0</v>
      </c>
      <c r="Q39" s="17" t="s">
        <v>57</v>
      </c>
      <c r="R39" s="2" t="s">
        <v>599</v>
      </c>
      <c r="S39" s="5" t="s">
        <v>68</v>
      </c>
      <c r="T39" s="4" t="s">
        <v>230</v>
      </c>
      <c r="U39" s="4" t="s">
        <v>593</v>
      </c>
      <c r="V39" s="4"/>
      <c r="W39" s="4"/>
      <c r="X39" s="4">
        <v>76963.162235943979</v>
      </c>
      <c r="Y39" s="4">
        <f t="shared" si="2"/>
        <v>76963.162235943979</v>
      </c>
      <c r="Z39" s="4"/>
      <c r="AA39" s="4"/>
      <c r="AB39" s="17" t="s">
        <v>57</v>
      </c>
      <c r="AC39" s="4"/>
      <c r="AD39" s="4">
        <v>10005688</v>
      </c>
      <c r="AE39" s="4" t="s">
        <v>231</v>
      </c>
    </row>
    <row r="40" spans="1:31" s="1" customFormat="1" ht="18" customHeight="1" x14ac:dyDescent="0.25">
      <c r="A40" s="4">
        <v>10005689</v>
      </c>
      <c r="B40" s="2" t="s">
        <v>47</v>
      </c>
      <c r="C40" s="5" t="s">
        <v>48</v>
      </c>
      <c r="D40" s="13" t="s">
        <v>629</v>
      </c>
      <c r="E40" s="14" t="s">
        <v>74</v>
      </c>
      <c r="F40" s="2" t="s">
        <v>49</v>
      </c>
      <c r="G40" s="4" t="s">
        <v>84</v>
      </c>
      <c r="H40" s="4" t="s">
        <v>109</v>
      </c>
      <c r="I40" s="4" t="s">
        <v>110</v>
      </c>
      <c r="J40" s="4" t="s">
        <v>158</v>
      </c>
      <c r="K40" s="4" t="s">
        <v>229</v>
      </c>
      <c r="L40" s="4">
        <v>4</v>
      </c>
      <c r="M40" s="4">
        <v>14177.424622410736</v>
      </c>
      <c r="N40" s="15">
        <f t="shared" si="1"/>
        <v>56709.698489642942</v>
      </c>
      <c r="O40" s="16">
        <f t="shared" si="0"/>
        <v>65783.250247985809</v>
      </c>
      <c r="P40" s="4">
        <v>0</v>
      </c>
      <c r="Q40" s="17" t="s">
        <v>57</v>
      </c>
      <c r="R40" s="2" t="s">
        <v>599</v>
      </c>
      <c r="S40" s="5" t="s">
        <v>68</v>
      </c>
      <c r="T40" s="4" t="s">
        <v>230</v>
      </c>
      <c r="U40" s="4" t="s">
        <v>593</v>
      </c>
      <c r="V40" s="4"/>
      <c r="W40" s="4"/>
      <c r="X40" s="4">
        <v>56709.698489642942</v>
      </c>
      <c r="Y40" s="4">
        <f t="shared" si="2"/>
        <v>56709.698489642942</v>
      </c>
      <c r="Z40" s="4"/>
      <c r="AA40" s="4"/>
      <c r="AB40" s="17" t="s">
        <v>57</v>
      </c>
      <c r="AC40" s="4"/>
      <c r="AD40" s="4">
        <v>10005689</v>
      </c>
      <c r="AE40" s="4" t="s">
        <v>231</v>
      </c>
    </row>
    <row r="41" spans="1:31" s="1" customFormat="1" ht="18" customHeight="1" x14ac:dyDescent="0.25">
      <c r="A41" s="4">
        <v>10005694</v>
      </c>
      <c r="B41" s="2" t="s">
        <v>47</v>
      </c>
      <c r="C41" s="5" t="s">
        <v>48</v>
      </c>
      <c r="D41" s="13" t="s">
        <v>630</v>
      </c>
      <c r="E41" s="14" t="s">
        <v>74</v>
      </c>
      <c r="F41" s="2" t="s">
        <v>49</v>
      </c>
      <c r="G41" s="4" t="s">
        <v>90</v>
      </c>
      <c r="H41" s="4" t="s">
        <v>119</v>
      </c>
      <c r="I41" s="4" t="s">
        <v>120</v>
      </c>
      <c r="J41" s="4" t="s">
        <v>159</v>
      </c>
      <c r="K41" s="4" t="s">
        <v>229</v>
      </c>
      <c r="L41" s="4">
        <v>4</v>
      </c>
      <c r="M41" s="4">
        <v>99241.972356875121</v>
      </c>
      <c r="N41" s="15">
        <f t="shared" si="1"/>
        <v>396967.88942750049</v>
      </c>
      <c r="O41" s="16">
        <f t="shared" si="0"/>
        <v>460482.75173590053</v>
      </c>
      <c r="P41" s="4">
        <v>0</v>
      </c>
      <c r="Q41" s="17" t="s">
        <v>57</v>
      </c>
      <c r="R41" s="2" t="s">
        <v>599</v>
      </c>
      <c r="S41" s="5" t="s">
        <v>68</v>
      </c>
      <c r="T41" s="4" t="s">
        <v>230</v>
      </c>
      <c r="U41" s="4" t="s">
        <v>593</v>
      </c>
      <c r="V41" s="4"/>
      <c r="W41" s="4"/>
      <c r="X41" s="4">
        <v>396967.88942750049</v>
      </c>
      <c r="Y41" s="4">
        <f t="shared" si="2"/>
        <v>396967.88942750049</v>
      </c>
      <c r="Z41" s="4"/>
      <c r="AA41" s="4"/>
      <c r="AB41" s="17" t="s">
        <v>57</v>
      </c>
      <c r="AC41" s="4"/>
      <c r="AD41" s="4">
        <v>10005694</v>
      </c>
      <c r="AE41" s="4" t="s">
        <v>231</v>
      </c>
    </row>
    <row r="42" spans="1:31" s="1" customFormat="1" ht="18" customHeight="1" x14ac:dyDescent="0.25">
      <c r="A42" s="4">
        <v>10005700</v>
      </c>
      <c r="B42" s="2" t="s">
        <v>47</v>
      </c>
      <c r="C42" s="5" t="s">
        <v>48</v>
      </c>
      <c r="D42" s="13" t="s">
        <v>631</v>
      </c>
      <c r="E42" s="14" t="s">
        <v>74</v>
      </c>
      <c r="F42" s="2" t="s">
        <v>49</v>
      </c>
      <c r="G42" s="4" t="s">
        <v>86</v>
      </c>
      <c r="H42" s="4" t="s">
        <v>113</v>
      </c>
      <c r="I42" s="4" t="s">
        <v>114</v>
      </c>
      <c r="J42" s="4" t="s">
        <v>160</v>
      </c>
      <c r="K42" s="4" t="s">
        <v>229</v>
      </c>
      <c r="L42" s="4">
        <v>16</v>
      </c>
      <c r="M42" s="4">
        <v>21603.694662721118</v>
      </c>
      <c r="N42" s="15">
        <f t="shared" si="1"/>
        <v>345659.11460353789</v>
      </c>
      <c r="O42" s="16">
        <f t="shared" si="0"/>
        <v>400964.57294010394</v>
      </c>
      <c r="P42" s="4">
        <v>0</v>
      </c>
      <c r="Q42" s="17" t="s">
        <v>57</v>
      </c>
      <c r="R42" s="2" t="s">
        <v>599</v>
      </c>
      <c r="S42" s="5" t="s">
        <v>68</v>
      </c>
      <c r="T42" s="4" t="s">
        <v>230</v>
      </c>
      <c r="U42" s="4" t="s">
        <v>593</v>
      </c>
      <c r="V42" s="4"/>
      <c r="W42" s="4"/>
      <c r="X42" s="4">
        <v>345659.11460353789</v>
      </c>
      <c r="Y42" s="4">
        <f t="shared" si="2"/>
        <v>345659.11460353789</v>
      </c>
      <c r="Z42" s="4"/>
      <c r="AA42" s="4"/>
      <c r="AB42" s="17" t="s">
        <v>57</v>
      </c>
      <c r="AC42" s="4"/>
      <c r="AD42" s="4">
        <v>10005700</v>
      </c>
      <c r="AE42" s="4" t="s">
        <v>231</v>
      </c>
    </row>
    <row r="43" spans="1:31" s="1" customFormat="1" ht="18" customHeight="1" x14ac:dyDescent="0.25">
      <c r="A43" s="4">
        <v>10005701</v>
      </c>
      <c r="B43" s="2" t="s">
        <v>47</v>
      </c>
      <c r="C43" s="5" t="s">
        <v>48</v>
      </c>
      <c r="D43" s="13" t="s">
        <v>632</v>
      </c>
      <c r="E43" s="14" t="s">
        <v>74</v>
      </c>
      <c r="F43" s="2" t="s">
        <v>49</v>
      </c>
      <c r="G43" s="4" t="s">
        <v>86</v>
      </c>
      <c r="H43" s="4" t="s">
        <v>113</v>
      </c>
      <c r="I43" s="4" t="s">
        <v>114</v>
      </c>
      <c r="J43" s="4" t="s">
        <v>161</v>
      </c>
      <c r="K43" s="4" t="s">
        <v>229</v>
      </c>
      <c r="L43" s="4">
        <v>8</v>
      </c>
      <c r="M43" s="4">
        <v>285573.83882284479</v>
      </c>
      <c r="N43" s="15">
        <f t="shared" si="1"/>
        <v>2284590.7105827583</v>
      </c>
      <c r="O43" s="16">
        <f t="shared" si="0"/>
        <v>2650125.2242759992</v>
      </c>
      <c r="P43" s="4">
        <v>0</v>
      </c>
      <c r="Q43" s="17" t="s">
        <v>57</v>
      </c>
      <c r="R43" s="2" t="s">
        <v>599</v>
      </c>
      <c r="S43" s="5" t="s">
        <v>68</v>
      </c>
      <c r="T43" s="4" t="s">
        <v>230</v>
      </c>
      <c r="U43" s="4" t="s">
        <v>593</v>
      </c>
      <c r="V43" s="4"/>
      <c r="W43" s="4"/>
      <c r="X43" s="4">
        <v>2284590.7105827583</v>
      </c>
      <c r="Y43" s="4">
        <f t="shared" si="2"/>
        <v>2284590.7105827583</v>
      </c>
      <c r="Z43" s="4"/>
      <c r="AA43" s="4"/>
      <c r="AB43" s="17" t="s">
        <v>57</v>
      </c>
      <c r="AC43" s="4"/>
      <c r="AD43" s="4">
        <v>10005701</v>
      </c>
      <c r="AE43" s="4" t="s">
        <v>231</v>
      </c>
    </row>
    <row r="44" spans="1:31" s="1" customFormat="1" ht="18" customHeight="1" x14ac:dyDescent="0.25">
      <c r="A44" s="4">
        <v>10005703</v>
      </c>
      <c r="B44" s="2" t="s">
        <v>47</v>
      </c>
      <c r="C44" s="5" t="s">
        <v>48</v>
      </c>
      <c r="D44" s="13" t="s">
        <v>633</v>
      </c>
      <c r="E44" s="14" t="s">
        <v>74</v>
      </c>
      <c r="F44" s="2" t="s">
        <v>49</v>
      </c>
      <c r="G44" s="4" t="s">
        <v>91</v>
      </c>
      <c r="H44" s="4" t="s">
        <v>121</v>
      </c>
      <c r="I44" s="4" t="s">
        <v>106</v>
      </c>
      <c r="J44" s="4" t="s">
        <v>162</v>
      </c>
      <c r="K44" s="4" t="s">
        <v>229</v>
      </c>
      <c r="L44" s="4">
        <v>2</v>
      </c>
      <c r="M44" s="4">
        <v>14177.424622410736</v>
      </c>
      <c r="N44" s="15">
        <f t="shared" si="1"/>
        <v>28354.849244821471</v>
      </c>
      <c r="O44" s="16">
        <f t="shared" si="0"/>
        <v>32891.625123992904</v>
      </c>
      <c r="P44" s="4">
        <v>0</v>
      </c>
      <c r="Q44" s="17" t="s">
        <v>57</v>
      </c>
      <c r="R44" s="2" t="s">
        <v>599</v>
      </c>
      <c r="S44" s="5" t="s">
        <v>68</v>
      </c>
      <c r="T44" s="4" t="s">
        <v>230</v>
      </c>
      <c r="U44" s="4" t="s">
        <v>593</v>
      </c>
      <c r="V44" s="4"/>
      <c r="W44" s="4"/>
      <c r="X44" s="4">
        <v>28354.849244821471</v>
      </c>
      <c r="Y44" s="4">
        <f t="shared" si="2"/>
        <v>28354.849244821471</v>
      </c>
      <c r="Z44" s="4"/>
      <c r="AA44" s="4"/>
      <c r="AB44" s="17" t="s">
        <v>57</v>
      </c>
      <c r="AC44" s="4"/>
      <c r="AD44" s="4">
        <v>10005703</v>
      </c>
      <c r="AE44" s="4" t="s">
        <v>231</v>
      </c>
    </row>
    <row r="45" spans="1:31" s="1" customFormat="1" ht="18" customHeight="1" x14ac:dyDescent="0.25">
      <c r="A45" s="4">
        <v>10005704</v>
      </c>
      <c r="B45" s="2" t="s">
        <v>47</v>
      </c>
      <c r="C45" s="5" t="s">
        <v>48</v>
      </c>
      <c r="D45" s="13" t="s">
        <v>634</v>
      </c>
      <c r="E45" s="14" t="s">
        <v>74</v>
      </c>
      <c r="F45" s="2" t="s">
        <v>49</v>
      </c>
      <c r="G45" s="4" t="s">
        <v>92</v>
      </c>
      <c r="H45" s="4" t="s">
        <v>122</v>
      </c>
      <c r="I45" s="4" t="s">
        <v>106</v>
      </c>
      <c r="J45" s="4" t="s">
        <v>163</v>
      </c>
      <c r="K45" s="4" t="s">
        <v>229</v>
      </c>
      <c r="L45" s="4">
        <v>4</v>
      </c>
      <c r="M45" s="4">
        <v>14852.540080620767</v>
      </c>
      <c r="N45" s="15">
        <f t="shared" si="1"/>
        <v>59410.160322483069</v>
      </c>
      <c r="O45" s="16">
        <f t="shared" si="0"/>
        <v>68915.785974080354</v>
      </c>
      <c r="P45" s="4">
        <v>0</v>
      </c>
      <c r="Q45" s="17" t="s">
        <v>57</v>
      </c>
      <c r="R45" s="2" t="s">
        <v>599</v>
      </c>
      <c r="S45" s="5" t="s">
        <v>68</v>
      </c>
      <c r="T45" s="4" t="s">
        <v>230</v>
      </c>
      <c r="U45" s="4" t="s">
        <v>593</v>
      </c>
      <c r="V45" s="4"/>
      <c r="W45" s="4"/>
      <c r="X45" s="4">
        <v>59410.160322483069</v>
      </c>
      <c r="Y45" s="4">
        <f t="shared" si="2"/>
        <v>59410.160322483069</v>
      </c>
      <c r="Z45" s="4"/>
      <c r="AA45" s="4"/>
      <c r="AB45" s="17" t="s">
        <v>57</v>
      </c>
      <c r="AC45" s="4"/>
      <c r="AD45" s="4">
        <v>10005704</v>
      </c>
      <c r="AE45" s="4" t="s">
        <v>231</v>
      </c>
    </row>
    <row r="46" spans="1:31" s="1" customFormat="1" ht="18" customHeight="1" x14ac:dyDescent="0.25">
      <c r="A46" s="4">
        <v>10006049</v>
      </c>
      <c r="B46" s="2" t="s">
        <v>47</v>
      </c>
      <c r="C46" s="5" t="s">
        <v>48</v>
      </c>
      <c r="D46" s="13" t="s">
        <v>635</v>
      </c>
      <c r="E46" s="14" t="s">
        <v>74</v>
      </c>
      <c r="F46" s="2" t="s">
        <v>49</v>
      </c>
      <c r="G46" s="4" t="s">
        <v>93</v>
      </c>
      <c r="H46" s="4" t="s">
        <v>123</v>
      </c>
      <c r="I46" s="4" t="s">
        <v>102</v>
      </c>
      <c r="J46" s="4" t="s">
        <v>164</v>
      </c>
      <c r="K46" s="4" t="s">
        <v>229</v>
      </c>
      <c r="L46" s="4">
        <v>24</v>
      </c>
      <c r="M46" s="4">
        <v>14852.540080620767</v>
      </c>
      <c r="N46" s="15">
        <f t="shared" si="1"/>
        <v>356460.9619348984</v>
      </c>
      <c r="O46" s="16">
        <f t="shared" si="0"/>
        <v>413494.71584448213</v>
      </c>
      <c r="P46" s="4">
        <v>0</v>
      </c>
      <c r="Q46" s="17" t="s">
        <v>57</v>
      </c>
      <c r="R46" s="2" t="s">
        <v>599</v>
      </c>
      <c r="S46" s="5" t="s">
        <v>68</v>
      </c>
      <c r="T46" s="4" t="s">
        <v>230</v>
      </c>
      <c r="U46" s="4" t="s">
        <v>593</v>
      </c>
      <c r="V46" s="4"/>
      <c r="W46" s="4"/>
      <c r="X46" s="4">
        <v>356460.9619348984</v>
      </c>
      <c r="Y46" s="4">
        <f t="shared" si="2"/>
        <v>356460.9619348984</v>
      </c>
      <c r="Z46" s="4"/>
      <c r="AA46" s="4"/>
      <c r="AB46" s="17" t="s">
        <v>57</v>
      </c>
      <c r="AC46" s="4"/>
      <c r="AD46" s="4">
        <v>10006049</v>
      </c>
      <c r="AE46" s="4" t="s">
        <v>231</v>
      </c>
    </row>
    <row r="47" spans="1:31" s="1" customFormat="1" ht="18" customHeight="1" x14ac:dyDescent="0.25">
      <c r="A47" s="4">
        <v>10006050</v>
      </c>
      <c r="B47" s="2" t="s">
        <v>47</v>
      </c>
      <c r="C47" s="5" t="s">
        <v>48</v>
      </c>
      <c r="D47" s="13" t="s">
        <v>636</v>
      </c>
      <c r="E47" s="14" t="s">
        <v>74</v>
      </c>
      <c r="F47" s="2" t="s">
        <v>49</v>
      </c>
      <c r="G47" s="4" t="s">
        <v>93</v>
      </c>
      <c r="H47" s="4" t="s">
        <v>123</v>
      </c>
      <c r="I47" s="4" t="s">
        <v>102</v>
      </c>
      <c r="J47" s="4" t="s">
        <v>165</v>
      </c>
      <c r="K47" s="4" t="s">
        <v>229</v>
      </c>
      <c r="L47" s="4">
        <v>24</v>
      </c>
      <c r="M47" s="4">
        <v>21603.694662721118</v>
      </c>
      <c r="N47" s="15">
        <f t="shared" si="1"/>
        <v>518488.67190530687</v>
      </c>
      <c r="O47" s="16">
        <f t="shared" si="0"/>
        <v>601446.85941015591</v>
      </c>
      <c r="P47" s="4">
        <v>0</v>
      </c>
      <c r="Q47" s="17" t="s">
        <v>57</v>
      </c>
      <c r="R47" s="2" t="s">
        <v>599</v>
      </c>
      <c r="S47" s="5" t="s">
        <v>68</v>
      </c>
      <c r="T47" s="4" t="s">
        <v>230</v>
      </c>
      <c r="U47" s="4" t="s">
        <v>593</v>
      </c>
      <c r="V47" s="4"/>
      <c r="W47" s="4"/>
      <c r="X47" s="4">
        <v>518488.67190530687</v>
      </c>
      <c r="Y47" s="4">
        <f t="shared" si="2"/>
        <v>518488.67190530687</v>
      </c>
      <c r="Z47" s="4"/>
      <c r="AA47" s="4"/>
      <c r="AB47" s="17" t="s">
        <v>57</v>
      </c>
      <c r="AC47" s="4"/>
      <c r="AD47" s="4">
        <v>10006050</v>
      </c>
      <c r="AE47" s="4" t="s">
        <v>231</v>
      </c>
    </row>
    <row r="48" spans="1:31" s="1" customFormat="1" ht="18" customHeight="1" x14ac:dyDescent="0.25">
      <c r="A48" s="4">
        <v>10006051</v>
      </c>
      <c r="B48" s="2" t="s">
        <v>47</v>
      </c>
      <c r="C48" s="5" t="s">
        <v>48</v>
      </c>
      <c r="D48" s="13" t="s">
        <v>637</v>
      </c>
      <c r="E48" s="14" t="s">
        <v>74</v>
      </c>
      <c r="F48" s="2" t="s">
        <v>49</v>
      </c>
      <c r="G48" s="4" t="s">
        <v>94</v>
      </c>
      <c r="H48" s="4" t="s">
        <v>124</v>
      </c>
      <c r="I48" s="4" t="s">
        <v>125</v>
      </c>
      <c r="J48" s="4" t="s">
        <v>166</v>
      </c>
      <c r="K48" s="4" t="s">
        <v>229</v>
      </c>
      <c r="L48" s="4">
        <v>2</v>
      </c>
      <c r="M48" s="4">
        <v>176205.13459281911</v>
      </c>
      <c r="N48" s="15">
        <f t="shared" si="1"/>
        <v>352410.26918563823</v>
      </c>
      <c r="O48" s="16">
        <f t="shared" si="0"/>
        <v>408795.91225534031</v>
      </c>
      <c r="P48" s="4">
        <v>0</v>
      </c>
      <c r="Q48" s="17" t="s">
        <v>57</v>
      </c>
      <c r="R48" s="2" t="s">
        <v>599</v>
      </c>
      <c r="S48" s="5" t="s">
        <v>68</v>
      </c>
      <c r="T48" s="4" t="s">
        <v>230</v>
      </c>
      <c r="U48" s="4" t="s">
        <v>593</v>
      </c>
      <c r="V48" s="4"/>
      <c r="W48" s="4"/>
      <c r="X48" s="4">
        <v>352410.26918563823</v>
      </c>
      <c r="Y48" s="4">
        <f t="shared" si="2"/>
        <v>352410.26918563823</v>
      </c>
      <c r="Z48" s="4"/>
      <c r="AA48" s="4"/>
      <c r="AB48" s="17" t="s">
        <v>57</v>
      </c>
      <c r="AC48" s="4"/>
      <c r="AD48" s="4">
        <v>10006051</v>
      </c>
      <c r="AE48" s="4" t="s">
        <v>231</v>
      </c>
    </row>
    <row r="49" spans="1:31" s="1" customFormat="1" ht="18" customHeight="1" x14ac:dyDescent="0.25">
      <c r="A49" s="4">
        <v>10006052</v>
      </c>
      <c r="B49" s="2" t="s">
        <v>47</v>
      </c>
      <c r="C49" s="5" t="s">
        <v>48</v>
      </c>
      <c r="D49" s="13" t="s">
        <v>638</v>
      </c>
      <c r="E49" s="14" t="s">
        <v>74</v>
      </c>
      <c r="F49" s="2" t="s">
        <v>49</v>
      </c>
      <c r="G49" s="4" t="s">
        <v>94</v>
      </c>
      <c r="H49" s="4" t="s">
        <v>124</v>
      </c>
      <c r="I49" s="4" t="s">
        <v>125</v>
      </c>
      <c r="J49" s="4" t="s">
        <v>167</v>
      </c>
      <c r="K49" s="4" t="s">
        <v>229</v>
      </c>
      <c r="L49" s="4">
        <v>24</v>
      </c>
      <c r="M49" s="4">
        <v>222788.10120931151</v>
      </c>
      <c r="N49" s="15">
        <f t="shared" si="1"/>
        <v>5346914.4290234763</v>
      </c>
      <c r="O49" s="16">
        <f t="shared" si="0"/>
        <v>6202420.7376672318</v>
      </c>
      <c r="P49" s="4">
        <v>0</v>
      </c>
      <c r="Q49" s="17" t="s">
        <v>57</v>
      </c>
      <c r="R49" s="2" t="s">
        <v>599</v>
      </c>
      <c r="S49" s="5" t="s">
        <v>68</v>
      </c>
      <c r="T49" s="4" t="s">
        <v>230</v>
      </c>
      <c r="U49" s="4" t="s">
        <v>593</v>
      </c>
      <c r="V49" s="4"/>
      <c r="W49" s="4"/>
      <c r="X49" s="4">
        <v>5346914.4290234763</v>
      </c>
      <c r="Y49" s="4">
        <f t="shared" si="2"/>
        <v>5346914.4290234763</v>
      </c>
      <c r="Z49" s="4"/>
      <c r="AA49" s="4"/>
      <c r="AB49" s="17" t="s">
        <v>57</v>
      </c>
      <c r="AC49" s="4"/>
      <c r="AD49" s="4">
        <v>10006052</v>
      </c>
      <c r="AE49" s="4" t="s">
        <v>231</v>
      </c>
    </row>
    <row r="50" spans="1:31" s="1" customFormat="1" ht="18" customHeight="1" x14ac:dyDescent="0.25">
      <c r="A50" s="4">
        <v>10006053</v>
      </c>
      <c r="B50" s="2" t="s">
        <v>47</v>
      </c>
      <c r="C50" s="5" t="s">
        <v>48</v>
      </c>
      <c r="D50" s="13" t="s">
        <v>639</v>
      </c>
      <c r="E50" s="14" t="s">
        <v>74</v>
      </c>
      <c r="F50" s="2" t="s">
        <v>49</v>
      </c>
      <c r="G50" s="4" t="s">
        <v>94</v>
      </c>
      <c r="H50" s="4" t="s">
        <v>124</v>
      </c>
      <c r="I50" s="4" t="s">
        <v>125</v>
      </c>
      <c r="J50" s="4" t="s">
        <v>168</v>
      </c>
      <c r="K50" s="4" t="s">
        <v>229</v>
      </c>
      <c r="L50" s="4">
        <v>2</v>
      </c>
      <c r="M50" s="4">
        <v>129622.1679763267</v>
      </c>
      <c r="N50" s="15">
        <f t="shared" si="1"/>
        <v>259244.3359526534</v>
      </c>
      <c r="O50" s="16">
        <f t="shared" si="0"/>
        <v>300723.42970507796</v>
      </c>
      <c r="P50" s="4">
        <v>0</v>
      </c>
      <c r="Q50" s="17" t="s">
        <v>57</v>
      </c>
      <c r="R50" s="2" t="s">
        <v>599</v>
      </c>
      <c r="S50" s="5" t="s">
        <v>68</v>
      </c>
      <c r="T50" s="4" t="s">
        <v>230</v>
      </c>
      <c r="U50" s="4" t="s">
        <v>593</v>
      </c>
      <c r="V50" s="4"/>
      <c r="W50" s="4"/>
      <c r="X50" s="4">
        <v>259244.3359526534</v>
      </c>
      <c r="Y50" s="4">
        <f t="shared" si="2"/>
        <v>259244.3359526534</v>
      </c>
      <c r="Z50" s="4"/>
      <c r="AA50" s="4"/>
      <c r="AB50" s="17" t="s">
        <v>57</v>
      </c>
      <c r="AC50" s="4"/>
      <c r="AD50" s="4">
        <v>10006053</v>
      </c>
      <c r="AE50" s="4" t="s">
        <v>231</v>
      </c>
    </row>
    <row r="51" spans="1:31" s="1" customFormat="1" ht="18" customHeight="1" x14ac:dyDescent="0.25">
      <c r="A51" s="4">
        <v>10006054</v>
      </c>
      <c r="B51" s="2" t="s">
        <v>47</v>
      </c>
      <c r="C51" s="5" t="s">
        <v>48</v>
      </c>
      <c r="D51" s="13" t="s">
        <v>640</v>
      </c>
      <c r="E51" s="14" t="s">
        <v>74</v>
      </c>
      <c r="F51" s="2" t="s">
        <v>49</v>
      </c>
      <c r="G51" s="4" t="s">
        <v>94</v>
      </c>
      <c r="H51" s="4" t="s">
        <v>124</v>
      </c>
      <c r="I51" s="4" t="s">
        <v>125</v>
      </c>
      <c r="J51" s="4" t="s">
        <v>169</v>
      </c>
      <c r="K51" s="4" t="s">
        <v>229</v>
      </c>
      <c r="L51" s="4">
        <v>4</v>
      </c>
      <c r="M51" s="4">
        <v>652836.64808910387</v>
      </c>
      <c r="N51" s="15">
        <f t="shared" si="1"/>
        <v>2611346.5923564155</v>
      </c>
      <c r="O51" s="16">
        <f t="shared" si="0"/>
        <v>3029162.0471334415</v>
      </c>
      <c r="P51" s="4">
        <v>0</v>
      </c>
      <c r="Q51" s="17" t="s">
        <v>57</v>
      </c>
      <c r="R51" s="2" t="s">
        <v>599</v>
      </c>
      <c r="S51" s="5" t="s">
        <v>68</v>
      </c>
      <c r="T51" s="4" t="s">
        <v>230</v>
      </c>
      <c r="U51" s="4" t="s">
        <v>593</v>
      </c>
      <c r="V51" s="4"/>
      <c r="W51" s="4"/>
      <c r="X51" s="4">
        <v>2611346.5923564155</v>
      </c>
      <c r="Y51" s="4">
        <f t="shared" si="2"/>
        <v>2611346.5923564155</v>
      </c>
      <c r="Z51" s="4"/>
      <c r="AA51" s="4"/>
      <c r="AB51" s="17" t="s">
        <v>57</v>
      </c>
      <c r="AC51" s="4"/>
      <c r="AD51" s="4">
        <v>10006054</v>
      </c>
      <c r="AE51" s="4" t="s">
        <v>231</v>
      </c>
    </row>
    <row r="52" spans="1:31" s="1" customFormat="1" ht="18" customHeight="1" x14ac:dyDescent="0.25">
      <c r="A52" s="4">
        <v>10006055</v>
      </c>
      <c r="B52" s="2" t="s">
        <v>47</v>
      </c>
      <c r="C52" s="5" t="s">
        <v>48</v>
      </c>
      <c r="D52" s="13" t="s">
        <v>641</v>
      </c>
      <c r="E52" s="14" t="s">
        <v>74</v>
      </c>
      <c r="F52" s="2" t="s">
        <v>49</v>
      </c>
      <c r="G52" s="4" t="s">
        <v>94</v>
      </c>
      <c r="H52" s="4" t="s">
        <v>124</v>
      </c>
      <c r="I52" s="4" t="s">
        <v>125</v>
      </c>
      <c r="J52" s="4" t="s">
        <v>170</v>
      </c>
      <c r="K52" s="4" t="s">
        <v>229</v>
      </c>
      <c r="L52" s="4">
        <v>2</v>
      </c>
      <c r="M52" s="4">
        <v>478656.85987091472</v>
      </c>
      <c r="N52" s="15">
        <f t="shared" si="1"/>
        <v>957313.71974182944</v>
      </c>
      <c r="O52" s="16">
        <f t="shared" si="0"/>
        <v>1110483.914900522</v>
      </c>
      <c r="P52" s="4">
        <v>0</v>
      </c>
      <c r="Q52" s="17" t="s">
        <v>57</v>
      </c>
      <c r="R52" s="2" t="s">
        <v>599</v>
      </c>
      <c r="S52" s="5" t="s">
        <v>68</v>
      </c>
      <c r="T52" s="4" t="s">
        <v>230</v>
      </c>
      <c r="U52" s="4" t="s">
        <v>593</v>
      </c>
      <c r="V52" s="4"/>
      <c r="W52" s="4"/>
      <c r="X52" s="4">
        <v>957313.71974182944</v>
      </c>
      <c r="Y52" s="4">
        <f t="shared" si="2"/>
        <v>957313.71974182944</v>
      </c>
      <c r="Z52" s="4"/>
      <c r="AA52" s="4"/>
      <c r="AB52" s="17" t="s">
        <v>57</v>
      </c>
      <c r="AC52" s="4"/>
      <c r="AD52" s="4">
        <v>10006055</v>
      </c>
      <c r="AE52" s="4" t="s">
        <v>231</v>
      </c>
    </row>
    <row r="53" spans="1:31" s="1" customFormat="1" ht="18" customHeight="1" x14ac:dyDescent="0.25">
      <c r="A53" s="4">
        <v>10006057</v>
      </c>
      <c r="B53" s="2" t="s">
        <v>47</v>
      </c>
      <c r="C53" s="5" t="s">
        <v>48</v>
      </c>
      <c r="D53" s="13" t="s">
        <v>642</v>
      </c>
      <c r="E53" s="14" t="s">
        <v>74</v>
      </c>
      <c r="F53" s="2" t="s">
        <v>49</v>
      </c>
      <c r="G53" s="4" t="s">
        <v>87</v>
      </c>
      <c r="H53" s="4" t="s">
        <v>115</v>
      </c>
      <c r="I53" s="4" t="s">
        <v>106</v>
      </c>
      <c r="J53" s="4" t="s">
        <v>171</v>
      </c>
      <c r="K53" s="4" t="s">
        <v>229</v>
      </c>
      <c r="L53" s="4">
        <v>1</v>
      </c>
      <c r="M53" s="4">
        <v>67511.545821003485</v>
      </c>
      <c r="N53" s="15">
        <f t="shared" si="1"/>
        <v>67511.545821003485</v>
      </c>
      <c r="O53" s="16">
        <f t="shared" si="0"/>
        <v>78313.393152364035</v>
      </c>
      <c r="P53" s="4">
        <v>0</v>
      </c>
      <c r="Q53" s="17" t="s">
        <v>57</v>
      </c>
      <c r="R53" s="2" t="s">
        <v>599</v>
      </c>
      <c r="S53" s="5" t="s">
        <v>68</v>
      </c>
      <c r="T53" s="4" t="s">
        <v>230</v>
      </c>
      <c r="U53" s="4" t="s">
        <v>593</v>
      </c>
      <c r="V53" s="4"/>
      <c r="W53" s="4"/>
      <c r="X53" s="4">
        <v>67511.545821003485</v>
      </c>
      <c r="Y53" s="4">
        <f t="shared" si="2"/>
        <v>67511.545821003485</v>
      </c>
      <c r="Z53" s="4"/>
      <c r="AA53" s="4"/>
      <c r="AB53" s="17" t="s">
        <v>57</v>
      </c>
      <c r="AC53" s="4"/>
      <c r="AD53" s="4">
        <v>10006057</v>
      </c>
      <c r="AE53" s="4" t="s">
        <v>231</v>
      </c>
    </row>
    <row r="54" spans="1:31" s="1" customFormat="1" ht="18" customHeight="1" x14ac:dyDescent="0.25">
      <c r="A54" s="4">
        <v>10006058</v>
      </c>
      <c r="B54" s="2" t="s">
        <v>47</v>
      </c>
      <c r="C54" s="5" t="s">
        <v>48</v>
      </c>
      <c r="D54" s="13" t="s">
        <v>643</v>
      </c>
      <c r="E54" s="14" t="s">
        <v>74</v>
      </c>
      <c r="F54" s="2" t="s">
        <v>49</v>
      </c>
      <c r="G54" s="4" t="s">
        <v>87</v>
      </c>
      <c r="H54" s="4" t="s">
        <v>115</v>
      </c>
      <c r="I54" s="4" t="s">
        <v>106</v>
      </c>
      <c r="J54" s="4" t="s">
        <v>172</v>
      </c>
      <c r="K54" s="4" t="s">
        <v>229</v>
      </c>
      <c r="L54" s="4">
        <v>4</v>
      </c>
      <c r="M54" s="4">
        <v>151225.86263904782</v>
      </c>
      <c r="N54" s="15">
        <f t="shared" si="1"/>
        <v>604903.45055619127</v>
      </c>
      <c r="O54" s="16">
        <f t="shared" si="0"/>
        <v>701688.00264518184</v>
      </c>
      <c r="P54" s="4">
        <v>0</v>
      </c>
      <c r="Q54" s="17" t="s">
        <v>57</v>
      </c>
      <c r="R54" s="2" t="s">
        <v>599</v>
      </c>
      <c r="S54" s="5" t="s">
        <v>68</v>
      </c>
      <c r="T54" s="4" t="s">
        <v>230</v>
      </c>
      <c r="U54" s="4" t="s">
        <v>593</v>
      </c>
      <c r="V54" s="4"/>
      <c r="W54" s="4"/>
      <c r="X54" s="4">
        <v>604903.45055619127</v>
      </c>
      <c r="Y54" s="4">
        <f t="shared" si="2"/>
        <v>604903.45055619127</v>
      </c>
      <c r="Z54" s="4"/>
      <c r="AA54" s="4"/>
      <c r="AB54" s="17" t="s">
        <v>57</v>
      </c>
      <c r="AC54" s="4"/>
      <c r="AD54" s="4">
        <v>10006058</v>
      </c>
      <c r="AE54" s="4" t="s">
        <v>231</v>
      </c>
    </row>
    <row r="55" spans="1:31" s="1" customFormat="1" ht="18" customHeight="1" x14ac:dyDescent="0.25">
      <c r="A55" s="4">
        <v>10006059</v>
      </c>
      <c r="B55" s="2" t="s">
        <v>47</v>
      </c>
      <c r="C55" s="5" t="s">
        <v>48</v>
      </c>
      <c r="D55" s="13" t="s">
        <v>644</v>
      </c>
      <c r="E55" s="14" t="s">
        <v>74</v>
      </c>
      <c r="F55" s="2" t="s">
        <v>49</v>
      </c>
      <c r="G55" s="4" t="s">
        <v>95</v>
      </c>
      <c r="H55" s="4" t="s">
        <v>116</v>
      </c>
      <c r="I55" s="4" t="s">
        <v>125</v>
      </c>
      <c r="J55" s="4" t="s">
        <v>173</v>
      </c>
      <c r="K55" s="4" t="s">
        <v>229</v>
      </c>
      <c r="L55" s="4">
        <v>6</v>
      </c>
      <c r="M55" s="4">
        <v>557645.3684814889</v>
      </c>
      <c r="N55" s="15">
        <f t="shared" si="1"/>
        <v>3345872.2108889334</v>
      </c>
      <c r="O55" s="16">
        <f t="shared" si="0"/>
        <v>3881211.7646311624</v>
      </c>
      <c r="P55" s="4">
        <v>0</v>
      </c>
      <c r="Q55" s="17" t="s">
        <v>57</v>
      </c>
      <c r="R55" s="2" t="s">
        <v>599</v>
      </c>
      <c r="S55" s="5" t="s">
        <v>68</v>
      </c>
      <c r="T55" s="4" t="s">
        <v>230</v>
      </c>
      <c r="U55" s="4" t="s">
        <v>593</v>
      </c>
      <c r="V55" s="4"/>
      <c r="W55" s="4"/>
      <c r="X55" s="4">
        <v>3345872.2108889334</v>
      </c>
      <c r="Y55" s="4">
        <f t="shared" si="2"/>
        <v>3345872.2108889334</v>
      </c>
      <c r="Z55" s="4"/>
      <c r="AA55" s="4"/>
      <c r="AB55" s="17" t="s">
        <v>57</v>
      </c>
      <c r="AC55" s="4"/>
      <c r="AD55" s="4">
        <v>10006059</v>
      </c>
      <c r="AE55" s="4" t="s">
        <v>231</v>
      </c>
    </row>
    <row r="56" spans="1:31" s="1" customFormat="1" ht="18" customHeight="1" x14ac:dyDescent="0.25">
      <c r="A56" s="4">
        <v>10006060</v>
      </c>
      <c r="B56" s="2" t="s">
        <v>47</v>
      </c>
      <c r="C56" s="5" t="s">
        <v>48</v>
      </c>
      <c r="D56" s="13" t="s">
        <v>645</v>
      </c>
      <c r="E56" s="14" t="s">
        <v>74</v>
      </c>
      <c r="F56" s="2" t="s">
        <v>49</v>
      </c>
      <c r="G56" s="4" t="s">
        <v>95</v>
      </c>
      <c r="H56" s="4" t="s">
        <v>116</v>
      </c>
      <c r="I56" s="4" t="s">
        <v>125</v>
      </c>
      <c r="J56" s="4" t="s">
        <v>174</v>
      </c>
      <c r="K56" s="4" t="s">
        <v>229</v>
      </c>
      <c r="L56" s="4">
        <v>24</v>
      </c>
      <c r="M56" s="4">
        <v>583299.75589347014</v>
      </c>
      <c r="N56" s="15">
        <f t="shared" si="1"/>
        <v>13999194.141443282</v>
      </c>
      <c r="O56" s="16">
        <f t="shared" si="0"/>
        <v>16239065.204074206</v>
      </c>
      <c r="P56" s="4">
        <v>0</v>
      </c>
      <c r="Q56" s="17" t="s">
        <v>57</v>
      </c>
      <c r="R56" s="2" t="s">
        <v>599</v>
      </c>
      <c r="S56" s="5" t="s">
        <v>68</v>
      </c>
      <c r="T56" s="4" t="s">
        <v>230</v>
      </c>
      <c r="U56" s="4" t="s">
        <v>593</v>
      </c>
      <c r="V56" s="4"/>
      <c r="W56" s="4"/>
      <c r="X56" s="4">
        <v>13999194.141443282</v>
      </c>
      <c r="Y56" s="4">
        <f t="shared" si="2"/>
        <v>13999194.141443282</v>
      </c>
      <c r="Z56" s="4"/>
      <c r="AA56" s="4"/>
      <c r="AB56" s="17" t="s">
        <v>57</v>
      </c>
      <c r="AC56" s="4"/>
      <c r="AD56" s="4">
        <v>10006060</v>
      </c>
      <c r="AE56" s="4" t="s">
        <v>231</v>
      </c>
    </row>
    <row r="57" spans="1:31" s="1" customFormat="1" ht="18" customHeight="1" x14ac:dyDescent="0.25">
      <c r="A57" s="4">
        <v>10006061</v>
      </c>
      <c r="B57" s="2" t="s">
        <v>47</v>
      </c>
      <c r="C57" s="5" t="s">
        <v>48</v>
      </c>
      <c r="D57" s="13" t="s">
        <v>646</v>
      </c>
      <c r="E57" s="14" t="s">
        <v>74</v>
      </c>
      <c r="F57" s="2" t="s">
        <v>49</v>
      </c>
      <c r="G57" s="4" t="s">
        <v>95</v>
      </c>
      <c r="H57" s="4" t="s">
        <v>116</v>
      </c>
      <c r="I57" s="4" t="s">
        <v>125</v>
      </c>
      <c r="J57" s="4" t="s">
        <v>175</v>
      </c>
      <c r="K57" s="4" t="s">
        <v>229</v>
      </c>
      <c r="L57" s="4">
        <v>2</v>
      </c>
      <c r="M57" s="4">
        <v>322030.07356618665</v>
      </c>
      <c r="N57" s="15">
        <f t="shared" si="1"/>
        <v>644060.1471323733</v>
      </c>
      <c r="O57" s="16">
        <f t="shared" si="0"/>
        <v>747109.77067355299</v>
      </c>
      <c r="P57" s="4">
        <v>0</v>
      </c>
      <c r="Q57" s="17" t="s">
        <v>57</v>
      </c>
      <c r="R57" s="2" t="s">
        <v>599</v>
      </c>
      <c r="S57" s="5" t="s">
        <v>68</v>
      </c>
      <c r="T57" s="4" t="s">
        <v>230</v>
      </c>
      <c r="U57" s="4" t="s">
        <v>593</v>
      </c>
      <c r="V57" s="4"/>
      <c r="W57" s="4"/>
      <c r="X57" s="4">
        <v>644060.1471323733</v>
      </c>
      <c r="Y57" s="4">
        <f t="shared" si="2"/>
        <v>644060.1471323733</v>
      </c>
      <c r="Z57" s="4"/>
      <c r="AA57" s="4"/>
      <c r="AB57" s="17" t="s">
        <v>57</v>
      </c>
      <c r="AC57" s="4"/>
      <c r="AD57" s="4">
        <v>10006061</v>
      </c>
      <c r="AE57" s="4" t="s">
        <v>231</v>
      </c>
    </row>
    <row r="58" spans="1:31" s="1" customFormat="1" ht="18" customHeight="1" x14ac:dyDescent="0.25">
      <c r="A58" s="4">
        <v>10006062</v>
      </c>
      <c r="B58" s="2" t="s">
        <v>47</v>
      </c>
      <c r="C58" s="5" t="s">
        <v>48</v>
      </c>
      <c r="D58" s="13" t="s">
        <v>647</v>
      </c>
      <c r="E58" s="14" t="s">
        <v>74</v>
      </c>
      <c r="F58" s="2" t="s">
        <v>49</v>
      </c>
      <c r="G58" s="4" t="s">
        <v>95</v>
      </c>
      <c r="H58" s="4" t="s">
        <v>116</v>
      </c>
      <c r="I58" s="4" t="s">
        <v>125</v>
      </c>
      <c r="J58" s="4" t="s">
        <v>176</v>
      </c>
      <c r="K58" s="4" t="s">
        <v>229</v>
      </c>
      <c r="L58" s="4">
        <v>4</v>
      </c>
      <c r="M58" s="4">
        <v>1061956.6157643849</v>
      </c>
      <c r="N58" s="15">
        <f t="shared" si="1"/>
        <v>4247826.4630575394</v>
      </c>
      <c r="O58" s="16">
        <f t="shared" si="0"/>
        <v>4927478.6971467454</v>
      </c>
      <c r="P58" s="4">
        <v>0</v>
      </c>
      <c r="Q58" s="17" t="s">
        <v>57</v>
      </c>
      <c r="R58" s="2" t="s">
        <v>599</v>
      </c>
      <c r="S58" s="5" t="s">
        <v>68</v>
      </c>
      <c r="T58" s="4" t="s">
        <v>230</v>
      </c>
      <c r="U58" s="4" t="s">
        <v>593</v>
      </c>
      <c r="V58" s="4"/>
      <c r="W58" s="4"/>
      <c r="X58" s="4">
        <v>4247826.4630575394</v>
      </c>
      <c r="Y58" s="4">
        <f t="shared" si="2"/>
        <v>4247826.4630575394</v>
      </c>
      <c r="Z58" s="4"/>
      <c r="AA58" s="4"/>
      <c r="AB58" s="17" t="s">
        <v>57</v>
      </c>
      <c r="AC58" s="4"/>
      <c r="AD58" s="4">
        <v>10006062</v>
      </c>
      <c r="AE58" s="4" t="s">
        <v>231</v>
      </c>
    </row>
    <row r="59" spans="1:31" s="1" customFormat="1" ht="18" customHeight="1" x14ac:dyDescent="0.25">
      <c r="A59" s="4">
        <v>10006063</v>
      </c>
      <c r="B59" s="2" t="s">
        <v>47</v>
      </c>
      <c r="C59" s="5" t="s">
        <v>48</v>
      </c>
      <c r="D59" s="13" t="s">
        <v>648</v>
      </c>
      <c r="E59" s="14" t="s">
        <v>74</v>
      </c>
      <c r="F59" s="2" t="s">
        <v>49</v>
      </c>
      <c r="G59" s="4" t="s">
        <v>95</v>
      </c>
      <c r="H59" s="4" t="s">
        <v>116</v>
      </c>
      <c r="I59" s="4" t="s">
        <v>125</v>
      </c>
      <c r="J59" s="4" t="s">
        <v>177</v>
      </c>
      <c r="K59" s="4" t="s">
        <v>229</v>
      </c>
      <c r="L59" s="4">
        <v>14</v>
      </c>
      <c r="M59" s="4">
        <v>226163.67850036171</v>
      </c>
      <c r="N59" s="15">
        <f t="shared" si="1"/>
        <v>3166291.4990050639</v>
      </c>
      <c r="O59" s="16">
        <f t="shared" si="0"/>
        <v>3672898.138845874</v>
      </c>
      <c r="P59" s="4">
        <v>0</v>
      </c>
      <c r="Q59" s="17" t="s">
        <v>57</v>
      </c>
      <c r="R59" s="2" t="s">
        <v>599</v>
      </c>
      <c r="S59" s="5" t="s">
        <v>68</v>
      </c>
      <c r="T59" s="4" t="s">
        <v>230</v>
      </c>
      <c r="U59" s="4" t="s">
        <v>593</v>
      </c>
      <c r="V59" s="4"/>
      <c r="W59" s="4"/>
      <c r="X59" s="4">
        <v>3166291.4990050639</v>
      </c>
      <c r="Y59" s="4">
        <f t="shared" si="2"/>
        <v>3166291.4990050639</v>
      </c>
      <c r="Z59" s="4"/>
      <c r="AA59" s="4"/>
      <c r="AB59" s="17" t="s">
        <v>57</v>
      </c>
      <c r="AC59" s="4"/>
      <c r="AD59" s="4">
        <v>10006063</v>
      </c>
      <c r="AE59" s="4" t="s">
        <v>231</v>
      </c>
    </row>
    <row r="60" spans="1:31" s="1" customFormat="1" ht="18" customHeight="1" x14ac:dyDescent="0.25">
      <c r="A60" s="4">
        <v>10006064</v>
      </c>
      <c r="B60" s="2" t="s">
        <v>47</v>
      </c>
      <c r="C60" s="5" t="s">
        <v>48</v>
      </c>
      <c r="D60" s="13" t="s">
        <v>649</v>
      </c>
      <c r="E60" s="14" t="s">
        <v>74</v>
      </c>
      <c r="F60" s="2" t="s">
        <v>49</v>
      </c>
      <c r="G60" s="4" t="s">
        <v>95</v>
      </c>
      <c r="H60" s="4" t="s">
        <v>116</v>
      </c>
      <c r="I60" s="4" t="s">
        <v>125</v>
      </c>
      <c r="J60" s="4" t="s">
        <v>178</v>
      </c>
      <c r="K60" s="4" t="s">
        <v>229</v>
      </c>
      <c r="L60" s="4">
        <v>3</v>
      </c>
      <c r="M60" s="4">
        <v>4725.8082074702443</v>
      </c>
      <c r="N60" s="15">
        <f t="shared" si="1"/>
        <v>14177.424622410734</v>
      </c>
      <c r="O60" s="16">
        <f t="shared" si="0"/>
        <v>16445.812561996448</v>
      </c>
      <c r="P60" s="4">
        <v>0</v>
      </c>
      <c r="Q60" s="17" t="s">
        <v>57</v>
      </c>
      <c r="R60" s="2" t="s">
        <v>599</v>
      </c>
      <c r="S60" s="5" t="s">
        <v>68</v>
      </c>
      <c r="T60" s="4" t="s">
        <v>230</v>
      </c>
      <c r="U60" s="4" t="s">
        <v>593</v>
      </c>
      <c r="V60" s="4"/>
      <c r="W60" s="4"/>
      <c r="X60" s="4">
        <v>14177.424622410734</v>
      </c>
      <c r="Y60" s="4">
        <f t="shared" si="2"/>
        <v>14177.424622410734</v>
      </c>
      <c r="Z60" s="4"/>
      <c r="AA60" s="4"/>
      <c r="AB60" s="17" t="s">
        <v>57</v>
      </c>
      <c r="AC60" s="4"/>
      <c r="AD60" s="4">
        <v>10006064</v>
      </c>
      <c r="AE60" s="4" t="s">
        <v>231</v>
      </c>
    </row>
    <row r="61" spans="1:31" s="1" customFormat="1" ht="18" customHeight="1" x14ac:dyDescent="0.25">
      <c r="A61" s="4">
        <v>10006065</v>
      </c>
      <c r="B61" s="2" t="s">
        <v>47</v>
      </c>
      <c r="C61" s="5" t="s">
        <v>48</v>
      </c>
      <c r="D61" s="13" t="s">
        <v>650</v>
      </c>
      <c r="E61" s="14" t="s">
        <v>74</v>
      </c>
      <c r="F61" s="2" t="s">
        <v>49</v>
      </c>
      <c r="G61" s="4" t="s">
        <v>95</v>
      </c>
      <c r="H61" s="4" t="s">
        <v>116</v>
      </c>
      <c r="I61" s="4" t="s">
        <v>125</v>
      </c>
      <c r="J61" s="4" t="s">
        <v>179</v>
      </c>
      <c r="K61" s="4" t="s">
        <v>229</v>
      </c>
      <c r="L61" s="4">
        <v>2</v>
      </c>
      <c r="M61" s="4">
        <v>8776.5009567304551</v>
      </c>
      <c r="N61" s="15">
        <f t="shared" si="1"/>
        <v>17553.00191346091</v>
      </c>
      <c r="O61" s="16">
        <f t="shared" si="0"/>
        <v>20361.482219614656</v>
      </c>
      <c r="P61" s="4">
        <v>0</v>
      </c>
      <c r="Q61" s="17" t="s">
        <v>57</v>
      </c>
      <c r="R61" s="2" t="s">
        <v>599</v>
      </c>
      <c r="S61" s="5" t="s">
        <v>68</v>
      </c>
      <c r="T61" s="4" t="s">
        <v>230</v>
      </c>
      <c r="U61" s="4" t="s">
        <v>593</v>
      </c>
      <c r="V61" s="4"/>
      <c r="W61" s="4"/>
      <c r="X61" s="4">
        <v>17553.00191346091</v>
      </c>
      <c r="Y61" s="4">
        <f t="shared" si="2"/>
        <v>17553.00191346091</v>
      </c>
      <c r="Z61" s="4"/>
      <c r="AA61" s="4"/>
      <c r="AB61" s="17" t="s">
        <v>57</v>
      </c>
      <c r="AC61" s="4"/>
      <c r="AD61" s="4">
        <v>10006065</v>
      </c>
      <c r="AE61" s="4" t="s">
        <v>231</v>
      </c>
    </row>
    <row r="62" spans="1:31" s="1" customFormat="1" ht="18" customHeight="1" x14ac:dyDescent="0.25">
      <c r="A62" s="4">
        <v>10006066</v>
      </c>
      <c r="B62" s="2" t="s">
        <v>47</v>
      </c>
      <c r="C62" s="5" t="s">
        <v>48</v>
      </c>
      <c r="D62" s="13" t="s">
        <v>651</v>
      </c>
      <c r="E62" s="14" t="s">
        <v>74</v>
      </c>
      <c r="F62" s="2" t="s">
        <v>49</v>
      </c>
      <c r="G62" s="4" t="s">
        <v>95</v>
      </c>
      <c r="H62" s="4" t="s">
        <v>116</v>
      </c>
      <c r="I62" s="4" t="s">
        <v>125</v>
      </c>
      <c r="J62" s="4" t="s">
        <v>180</v>
      </c>
      <c r="K62" s="4" t="s">
        <v>229</v>
      </c>
      <c r="L62" s="4">
        <v>4</v>
      </c>
      <c r="M62" s="4">
        <v>4725.8082074702443</v>
      </c>
      <c r="N62" s="15">
        <f t="shared" si="1"/>
        <v>18903.232829880977</v>
      </c>
      <c r="O62" s="16">
        <f t="shared" si="0"/>
        <v>21927.750082661933</v>
      </c>
      <c r="P62" s="4">
        <v>0</v>
      </c>
      <c r="Q62" s="17" t="s">
        <v>57</v>
      </c>
      <c r="R62" s="2" t="s">
        <v>599</v>
      </c>
      <c r="S62" s="5" t="s">
        <v>68</v>
      </c>
      <c r="T62" s="4" t="s">
        <v>230</v>
      </c>
      <c r="U62" s="4" t="s">
        <v>593</v>
      </c>
      <c r="V62" s="4"/>
      <c r="W62" s="4"/>
      <c r="X62" s="4">
        <v>18903.232829880977</v>
      </c>
      <c r="Y62" s="4">
        <f t="shared" si="2"/>
        <v>18903.232829880977</v>
      </c>
      <c r="Z62" s="4"/>
      <c r="AA62" s="4"/>
      <c r="AB62" s="17" t="s">
        <v>57</v>
      </c>
      <c r="AC62" s="4"/>
      <c r="AD62" s="4">
        <v>10006066</v>
      </c>
      <c r="AE62" s="4" t="s">
        <v>231</v>
      </c>
    </row>
    <row r="63" spans="1:31" s="1" customFormat="1" ht="18" customHeight="1" x14ac:dyDescent="0.25">
      <c r="A63" s="4">
        <v>10006067</v>
      </c>
      <c r="B63" s="2" t="s">
        <v>47</v>
      </c>
      <c r="C63" s="5" t="s">
        <v>48</v>
      </c>
      <c r="D63" s="13" t="s">
        <v>652</v>
      </c>
      <c r="E63" s="14" t="s">
        <v>74</v>
      </c>
      <c r="F63" s="2" t="s">
        <v>49</v>
      </c>
      <c r="G63" s="4" t="s">
        <v>95</v>
      </c>
      <c r="H63" s="4" t="s">
        <v>116</v>
      </c>
      <c r="I63" s="4" t="s">
        <v>125</v>
      </c>
      <c r="J63" s="4" t="s">
        <v>181</v>
      </c>
      <c r="K63" s="4" t="s">
        <v>229</v>
      </c>
      <c r="L63" s="4">
        <v>2</v>
      </c>
      <c r="M63" s="4">
        <v>27679.733786611432</v>
      </c>
      <c r="N63" s="15">
        <f t="shared" si="1"/>
        <v>55359.467573222864</v>
      </c>
      <c r="O63" s="16">
        <f t="shared" si="0"/>
        <v>64216.982384938521</v>
      </c>
      <c r="P63" s="4">
        <v>0</v>
      </c>
      <c r="Q63" s="17" t="s">
        <v>57</v>
      </c>
      <c r="R63" s="2" t="s">
        <v>599</v>
      </c>
      <c r="S63" s="5" t="s">
        <v>68</v>
      </c>
      <c r="T63" s="4" t="s">
        <v>230</v>
      </c>
      <c r="U63" s="4" t="s">
        <v>593</v>
      </c>
      <c r="V63" s="4"/>
      <c r="W63" s="4"/>
      <c r="X63" s="4">
        <v>55359.467573222864</v>
      </c>
      <c r="Y63" s="4">
        <f t="shared" si="2"/>
        <v>55359.467573222864</v>
      </c>
      <c r="Z63" s="4"/>
      <c r="AA63" s="4"/>
      <c r="AB63" s="17" t="s">
        <v>57</v>
      </c>
      <c r="AC63" s="4"/>
      <c r="AD63" s="4">
        <v>10006067</v>
      </c>
      <c r="AE63" s="4" t="s">
        <v>231</v>
      </c>
    </row>
    <row r="64" spans="1:31" s="1" customFormat="1" ht="18" customHeight="1" x14ac:dyDescent="0.25">
      <c r="A64" s="4">
        <v>10006068</v>
      </c>
      <c r="B64" s="2" t="s">
        <v>47</v>
      </c>
      <c r="C64" s="5" t="s">
        <v>48</v>
      </c>
      <c r="D64" s="13" t="s">
        <v>653</v>
      </c>
      <c r="E64" s="14" t="s">
        <v>74</v>
      </c>
      <c r="F64" s="2" t="s">
        <v>49</v>
      </c>
      <c r="G64" s="4" t="s">
        <v>95</v>
      </c>
      <c r="H64" s="4" t="s">
        <v>116</v>
      </c>
      <c r="I64" s="4" t="s">
        <v>125</v>
      </c>
      <c r="J64" s="4" t="s">
        <v>182</v>
      </c>
      <c r="K64" s="4" t="s">
        <v>229</v>
      </c>
      <c r="L64" s="4">
        <v>1</v>
      </c>
      <c r="M64" s="4">
        <v>12827.193705990663</v>
      </c>
      <c r="N64" s="15">
        <f t="shared" si="1"/>
        <v>12827.193705990663</v>
      </c>
      <c r="O64" s="16">
        <f t="shared" si="0"/>
        <v>14879.544698949168</v>
      </c>
      <c r="P64" s="4">
        <v>0</v>
      </c>
      <c r="Q64" s="17" t="s">
        <v>57</v>
      </c>
      <c r="R64" s="2" t="s">
        <v>599</v>
      </c>
      <c r="S64" s="5" t="s">
        <v>68</v>
      </c>
      <c r="T64" s="4" t="s">
        <v>230</v>
      </c>
      <c r="U64" s="4" t="s">
        <v>593</v>
      </c>
      <c r="V64" s="4"/>
      <c r="W64" s="4"/>
      <c r="X64" s="4">
        <v>12827.193705990663</v>
      </c>
      <c r="Y64" s="4">
        <f t="shared" si="2"/>
        <v>12827.193705990663</v>
      </c>
      <c r="Z64" s="4"/>
      <c r="AA64" s="4"/>
      <c r="AB64" s="17" t="s">
        <v>57</v>
      </c>
      <c r="AC64" s="4"/>
      <c r="AD64" s="4">
        <v>10006068</v>
      </c>
      <c r="AE64" s="4" t="s">
        <v>231</v>
      </c>
    </row>
    <row r="65" spans="1:31" s="1" customFormat="1" ht="18" customHeight="1" x14ac:dyDescent="0.25">
      <c r="A65" s="4">
        <v>10006069</v>
      </c>
      <c r="B65" s="2" t="s">
        <v>47</v>
      </c>
      <c r="C65" s="5" t="s">
        <v>48</v>
      </c>
      <c r="D65" s="13" t="s">
        <v>654</v>
      </c>
      <c r="E65" s="14" t="s">
        <v>74</v>
      </c>
      <c r="F65" s="2" t="s">
        <v>49</v>
      </c>
      <c r="G65" s="4" t="s">
        <v>95</v>
      </c>
      <c r="H65" s="4" t="s">
        <v>116</v>
      </c>
      <c r="I65" s="4" t="s">
        <v>125</v>
      </c>
      <c r="J65" s="4" t="s">
        <v>183</v>
      </c>
      <c r="K65" s="4" t="s">
        <v>229</v>
      </c>
      <c r="L65" s="4">
        <v>8</v>
      </c>
      <c r="M65" s="4">
        <v>57384.81394785297</v>
      </c>
      <c r="N65" s="15">
        <f t="shared" si="1"/>
        <v>459078.51158282376</v>
      </c>
      <c r="O65" s="16">
        <f t="shared" si="0"/>
        <v>532531.07343607547</v>
      </c>
      <c r="P65" s="4">
        <v>0</v>
      </c>
      <c r="Q65" s="17" t="s">
        <v>57</v>
      </c>
      <c r="R65" s="2" t="s">
        <v>599</v>
      </c>
      <c r="S65" s="5" t="s">
        <v>68</v>
      </c>
      <c r="T65" s="4" t="s">
        <v>230</v>
      </c>
      <c r="U65" s="4" t="s">
        <v>593</v>
      </c>
      <c r="V65" s="4"/>
      <c r="W65" s="4"/>
      <c r="X65" s="4">
        <v>459078.51158282376</v>
      </c>
      <c r="Y65" s="4">
        <f t="shared" si="2"/>
        <v>459078.51158282376</v>
      </c>
      <c r="Z65" s="4"/>
      <c r="AA65" s="4"/>
      <c r="AB65" s="17" t="s">
        <v>57</v>
      </c>
      <c r="AC65" s="4"/>
      <c r="AD65" s="4">
        <v>10006069</v>
      </c>
      <c r="AE65" s="4" t="s">
        <v>231</v>
      </c>
    </row>
    <row r="66" spans="1:31" s="1" customFormat="1" ht="18" customHeight="1" x14ac:dyDescent="0.25">
      <c r="A66" s="4">
        <v>10006070</v>
      </c>
      <c r="B66" s="2" t="s">
        <v>47</v>
      </c>
      <c r="C66" s="5" t="s">
        <v>48</v>
      </c>
      <c r="D66" s="13" t="s">
        <v>655</v>
      </c>
      <c r="E66" s="14" t="s">
        <v>74</v>
      </c>
      <c r="F66" s="2" t="s">
        <v>49</v>
      </c>
      <c r="G66" s="4" t="s">
        <v>84</v>
      </c>
      <c r="H66" s="4" t="s">
        <v>109</v>
      </c>
      <c r="I66" s="4" t="s">
        <v>110</v>
      </c>
      <c r="J66" s="4" t="s">
        <v>184</v>
      </c>
      <c r="K66" s="4" t="s">
        <v>229</v>
      </c>
      <c r="L66" s="4">
        <v>2</v>
      </c>
      <c r="M66" s="4">
        <v>14177.424622410736</v>
      </c>
      <c r="N66" s="15">
        <f t="shared" si="1"/>
        <v>28354.849244821471</v>
      </c>
      <c r="O66" s="16">
        <f t="shared" si="0"/>
        <v>32891.625123992904</v>
      </c>
      <c r="P66" s="4">
        <v>0</v>
      </c>
      <c r="Q66" s="17" t="s">
        <v>57</v>
      </c>
      <c r="R66" s="2" t="s">
        <v>599</v>
      </c>
      <c r="S66" s="5" t="s">
        <v>68</v>
      </c>
      <c r="T66" s="4" t="s">
        <v>230</v>
      </c>
      <c r="U66" s="4" t="s">
        <v>593</v>
      </c>
      <c r="V66" s="4"/>
      <c r="W66" s="4"/>
      <c r="X66" s="4">
        <v>28354.849244821471</v>
      </c>
      <c r="Y66" s="4">
        <f t="shared" si="2"/>
        <v>28354.849244821471</v>
      </c>
      <c r="Z66" s="4"/>
      <c r="AA66" s="4"/>
      <c r="AB66" s="17" t="s">
        <v>57</v>
      </c>
      <c r="AC66" s="4"/>
      <c r="AD66" s="4">
        <v>10006070</v>
      </c>
      <c r="AE66" s="4" t="s">
        <v>231</v>
      </c>
    </row>
    <row r="67" spans="1:31" s="1" customFormat="1" ht="18" customHeight="1" x14ac:dyDescent="0.25">
      <c r="A67" s="4">
        <v>10006071</v>
      </c>
      <c r="B67" s="2" t="s">
        <v>47</v>
      </c>
      <c r="C67" s="5" t="s">
        <v>48</v>
      </c>
      <c r="D67" s="13" t="s">
        <v>656</v>
      </c>
      <c r="E67" s="14" t="s">
        <v>74</v>
      </c>
      <c r="F67" s="2" t="s">
        <v>49</v>
      </c>
      <c r="G67" s="4" t="s">
        <v>84</v>
      </c>
      <c r="H67" s="4" t="s">
        <v>109</v>
      </c>
      <c r="I67" s="4" t="s">
        <v>110</v>
      </c>
      <c r="J67" s="4" t="s">
        <v>185</v>
      </c>
      <c r="K67" s="4" t="s">
        <v>229</v>
      </c>
      <c r="L67" s="4">
        <v>2</v>
      </c>
      <c r="M67" s="4">
        <v>13502.309164200698</v>
      </c>
      <c r="N67" s="15">
        <f t="shared" si="1"/>
        <v>27004.618328401397</v>
      </c>
      <c r="O67" s="16">
        <f t="shared" si="0"/>
        <v>31325.357260945617</v>
      </c>
      <c r="P67" s="4">
        <v>0</v>
      </c>
      <c r="Q67" s="17" t="s">
        <v>57</v>
      </c>
      <c r="R67" s="2" t="s">
        <v>599</v>
      </c>
      <c r="S67" s="5" t="s">
        <v>68</v>
      </c>
      <c r="T67" s="4" t="s">
        <v>230</v>
      </c>
      <c r="U67" s="4" t="s">
        <v>593</v>
      </c>
      <c r="V67" s="4"/>
      <c r="W67" s="4"/>
      <c r="X67" s="4">
        <v>27004.618328401397</v>
      </c>
      <c r="Y67" s="4">
        <f t="shared" si="2"/>
        <v>27004.618328401397</v>
      </c>
      <c r="Z67" s="4"/>
      <c r="AA67" s="4"/>
      <c r="AB67" s="17" t="s">
        <v>57</v>
      </c>
      <c r="AC67" s="4"/>
      <c r="AD67" s="4">
        <v>10006071</v>
      </c>
      <c r="AE67" s="4" t="s">
        <v>231</v>
      </c>
    </row>
    <row r="68" spans="1:31" s="1" customFormat="1" ht="18" customHeight="1" x14ac:dyDescent="0.25">
      <c r="A68" s="4">
        <v>10006072</v>
      </c>
      <c r="B68" s="2" t="s">
        <v>47</v>
      </c>
      <c r="C68" s="5" t="s">
        <v>48</v>
      </c>
      <c r="D68" s="13" t="s">
        <v>657</v>
      </c>
      <c r="E68" s="14" t="s">
        <v>74</v>
      </c>
      <c r="F68" s="2" t="s">
        <v>49</v>
      </c>
      <c r="G68" s="4" t="s">
        <v>84</v>
      </c>
      <c r="H68" s="4" t="s">
        <v>109</v>
      </c>
      <c r="I68" s="4" t="s">
        <v>110</v>
      </c>
      <c r="J68" s="4" t="s">
        <v>186</v>
      </c>
      <c r="K68" s="4" t="s">
        <v>229</v>
      </c>
      <c r="L68" s="4">
        <v>10</v>
      </c>
      <c r="M68" s="4">
        <v>29029.964703031499</v>
      </c>
      <c r="N68" s="15">
        <f t="shared" si="1"/>
        <v>290299.64703031501</v>
      </c>
      <c r="O68" s="16">
        <f t="shared" si="0"/>
        <v>336747.59055516537</v>
      </c>
      <c r="P68" s="4">
        <v>0</v>
      </c>
      <c r="Q68" s="17" t="s">
        <v>57</v>
      </c>
      <c r="R68" s="2" t="s">
        <v>599</v>
      </c>
      <c r="S68" s="5" t="s">
        <v>68</v>
      </c>
      <c r="T68" s="4" t="s">
        <v>230</v>
      </c>
      <c r="U68" s="4" t="s">
        <v>593</v>
      </c>
      <c r="V68" s="4"/>
      <c r="W68" s="4"/>
      <c r="X68" s="4">
        <v>290299.64703031501</v>
      </c>
      <c r="Y68" s="4">
        <f t="shared" si="2"/>
        <v>290299.64703031501</v>
      </c>
      <c r="Z68" s="4"/>
      <c r="AA68" s="4"/>
      <c r="AB68" s="17" t="s">
        <v>57</v>
      </c>
      <c r="AC68" s="4"/>
      <c r="AD68" s="4">
        <v>10006072</v>
      </c>
      <c r="AE68" s="4" t="s">
        <v>231</v>
      </c>
    </row>
    <row r="69" spans="1:31" s="1" customFormat="1" ht="18" customHeight="1" x14ac:dyDescent="0.25">
      <c r="A69" s="4">
        <v>10006073</v>
      </c>
      <c r="B69" s="2" t="s">
        <v>47</v>
      </c>
      <c r="C69" s="5" t="s">
        <v>48</v>
      </c>
      <c r="D69" s="13" t="s">
        <v>658</v>
      </c>
      <c r="E69" s="14" t="s">
        <v>74</v>
      </c>
      <c r="F69" s="2" t="s">
        <v>49</v>
      </c>
      <c r="G69" s="4" t="s">
        <v>84</v>
      </c>
      <c r="H69" s="4" t="s">
        <v>109</v>
      </c>
      <c r="I69" s="4" t="s">
        <v>110</v>
      </c>
      <c r="J69" s="4" t="s">
        <v>187</v>
      </c>
      <c r="K69" s="4" t="s">
        <v>229</v>
      </c>
      <c r="L69" s="4">
        <v>4</v>
      </c>
      <c r="M69" s="4">
        <v>112744.28152107583</v>
      </c>
      <c r="N69" s="15">
        <f t="shared" si="1"/>
        <v>450977.12608430331</v>
      </c>
      <c r="O69" s="16">
        <f t="shared" si="0"/>
        <v>523133.46625779179</v>
      </c>
      <c r="P69" s="4">
        <v>0</v>
      </c>
      <c r="Q69" s="17" t="s">
        <v>57</v>
      </c>
      <c r="R69" s="2" t="s">
        <v>599</v>
      </c>
      <c r="S69" s="5" t="s">
        <v>68</v>
      </c>
      <c r="T69" s="4" t="s">
        <v>230</v>
      </c>
      <c r="U69" s="4" t="s">
        <v>593</v>
      </c>
      <c r="V69" s="4"/>
      <c r="W69" s="4"/>
      <c r="X69" s="4">
        <v>450977.12608430331</v>
      </c>
      <c r="Y69" s="4">
        <f t="shared" si="2"/>
        <v>450977.12608430331</v>
      </c>
      <c r="Z69" s="4"/>
      <c r="AA69" s="4"/>
      <c r="AB69" s="17" t="s">
        <v>57</v>
      </c>
      <c r="AC69" s="4"/>
      <c r="AD69" s="4">
        <v>10006073</v>
      </c>
      <c r="AE69" s="4" t="s">
        <v>231</v>
      </c>
    </row>
    <row r="70" spans="1:31" s="1" customFormat="1" ht="18" customHeight="1" x14ac:dyDescent="0.25">
      <c r="A70" s="4">
        <v>10006074</v>
      </c>
      <c r="B70" s="2" t="s">
        <v>47</v>
      </c>
      <c r="C70" s="5" t="s">
        <v>48</v>
      </c>
      <c r="D70" s="13" t="s">
        <v>659</v>
      </c>
      <c r="E70" s="14" t="s">
        <v>74</v>
      </c>
      <c r="F70" s="2" t="s">
        <v>49</v>
      </c>
      <c r="G70" s="4" t="s">
        <v>89</v>
      </c>
      <c r="H70" s="4" t="s">
        <v>117</v>
      </c>
      <c r="I70" s="4" t="s">
        <v>118</v>
      </c>
      <c r="J70" s="4" t="s">
        <v>188</v>
      </c>
      <c r="K70" s="4" t="s">
        <v>229</v>
      </c>
      <c r="L70" s="4">
        <v>4</v>
      </c>
      <c r="M70" s="4">
        <v>269371.06782580394</v>
      </c>
      <c r="N70" s="15">
        <f t="shared" si="1"/>
        <v>1077484.2713032158</v>
      </c>
      <c r="O70" s="16">
        <f t="shared" si="0"/>
        <v>1249881.7547117302</v>
      </c>
      <c r="P70" s="4">
        <v>0</v>
      </c>
      <c r="Q70" s="17" t="s">
        <v>57</v>
      </c>
      <c r="R70" s="2" t="s">
        <v>599</v>
      </c>
      <c r="S70" s="5" t="s">
        <v>68</v>
      </c>
      <c r="T70" s="4" t="s">
        <v>230</v>
      </c>
      <c r="U70" s="4" t="s">
        <v>593</v>
      </c>
      <c r="V70" s="4"/>
      <c r="W70" s="4"/>
      <c r="X70" s="4">
        <v>1077484.2713032158</v>
      </c>
      <c r="Y70" s="4">
        <f t="shared" si="2"/>
        <v>1077484.2713032158</v>
      </c>
      <c r="Z70" s="4"/>
      <c r="AA70" s="4"/>
      <c r="AB70" s="17" t="s">
        <v>57</v>
      </c>
      <c r="AC70" s="4"/>
      <c r="AD70" s="4">
        <v>10006074</v>
      </c>
      <c r="AE70" s="4" t="s">
        <v>231</v>
      </c>
    </row>
    <row r="71" spans="1:31" s="1" customFormat="1" ht="18" customHeight="1" x14ac:dyDescent="0.25">
      <c r="A71" s="4">
        <v>10006076</v>
      </c>
      <c r="B71" s="2" t="s">
        <v>47</v>
      </c>
      <c r="C71" s="5" t="s">
        <v>48</v>
      </c>
      <c r="D71" s="13" t="s">
        <v>660</v>
      </c>
      <c r="E71" s="14" t="s">
        <v>74</v>
      </c>
      <c r="F71" s="2" t="s">
        <v>49</v>
      </c>
      <c r="G71" s="4" t="s">
        <v>89</v>
      </c>
      <c r="H71" s="4" t="s">
        <v>117</v>
      </c>
      <c r="I71" s="4" t="s">
        <v>118</v>
      </c>
      <c r="J71" s="4" t="s">
        <v>189</v>
      </c>
      <c r="K71" s="4" t="s">
        <v>229</v>
      </c>
      <c r="L71" s="4">
        <v>2</v>
      </c>
      <c r="M71" s="4">
        <v>174854.90367639903</v>
      </c>
      <c r="N71" s="15">
        <f t="shared" si="1"/>
        <v>349709.80735279806</v>
      </c>
      <c r="O71" s="16">
        <f t="shared" si="0"/>
        <v>405663.3765292457</v>
      </c>
      <c r="P71" s="4">
        <v>0</v>
      </c>
      <c r="Q71" s="17" t="s">
        <v>57</v>
      </c>
      <c r="R71" s="2" t="s">
        <v>599</v>
      </c>
      <c r="S71" s="5" t="s">
        <v>68</v>
      </c>
      <c r="T71" s="4" t="s">
        <v>230</v>
      </c>
      <c r="U71" s="4" t="s">
        <v>593</v>
      </c>
      <c r="V71" s="4"/>
      <c r="W71" s="4"/>
      <c r="X71" s="4">
        <v>349709.80735279806</v>
      </c>
      <c r="Y71" s="4">
        <f t="shared" si="2"/>
        <v>349709.80735279806</v>
      </c>
      <c r="Z71" s="4"/>
      <c r="AA71" s="4"/>
      <c r="AB71" s="17" t="s">
        <v>57</v>
      </c>
      <c r="AC71" s="4"/>
      <c r="AD71" s="4">
        <v>10006076</v>
      </c>
      <c r="AE71" s="4" t="s">
        <v>231</v>
      </c>
    </row>
    <row r="72" spans="1:31" s="1" customFormat="1" ht="18" customHeight="1" x14ac:dyDescent="0.25">
      <c r="A72" s="4">
        <v>10006077</v>
      </c>
      <c r="B72" s="2" t="s">
        <v>47</v>
      </c>
      <c r="C72" s="5" t="s">
        <v>48</v>
      </c>
      <c r="D72" s="13" t="s">
        <v>661</v>
      </c>
      <c r="E72" s="14" t="s">
        <v>74</v>
      </c>
      <c r="F72" s="2" t="s">
        <v>49</v>
      </c>
      <c r="G72" s="4" t="s">
        <v>89</v>
      </c>
      <c r="H72" s="4" t="s">
        <v>117</v>
      </c>
      <c r="I72" s="4" t="s">
        <v>118</v>
      </c>
      <c r="J72" s="4" t="s">
        <v>190</v>
      </c>
      <c r="K72" s="4" t="s">
        <v>229</v>
      </c>
      <c r="L72" s="4">
        <v>12</v>
      </c>
      <c r="M72" s="4">
        <v>238315.75674814233</v>
      </c>
      <c r="N72" s="15">
        <f t="shared" si="1"/>
        <v>2859789.0809777081</v>
      </c>
      <c r="O72" s="16">
        <f t="shared" si="0"/>
        <v>3317355.3339341413</v>
      </c>
      <c r="P72" s="4">
        <v>0</v>
      </c>
      <c r="Q72" s="17" t="s">
        <v>57</v>
      </c>
      <c r="R72" s="2" t="s">
        <v>599</v>
      </c>
      <c r="S72" s="5" t="s">
        <v>68</v>
      </c>
      <c r="T72" s="4" t="s">
        <v>230</v>
      </c>
      <c r="U72" s="4" t="s">
        <v>593</v>
      </c>
      <c r="V72" s="4"/>
      <c r="W72" s="4"/>
      <c r="X72" s="4">
        <v>2859789.0809777081</v>
      </c>
      <c r="Y72" s="4">
        <f t="shared" si="2"/>
        <v>2859789.0809777081</v>
      </c>
      <c r="Z72" s="4"/>
      <c r="AA72" s="4"/>
      <c r="AB72" s="17" t="s">
        <v>57</v>
      </c>
      <c r="AC72" s="4"/>
      <c r="AD72" s="4">
        <v>10006077</v>
      </c>
      <c r="AE72" s="4" t="s">
        <v>231</v>
      </c>
    </row>
    <row r="73" spans="1:31" s="1" customFormat="1" ht="18" customHeight="1" x14ac:dyDescent="0.25">
      <c r="A73" s="4">
        <v>10006078</v>
      </c>
      <c r="B73" s="2" t="s">
        <v>47</v>
      </c>
      <c r="C73" s="5" t="s">
        <v>48</v>
      </c>
      <c r="D73" s="13" t="s">
        <v>662</v>
      </c>
      <c r="E73" s="14" t="s">
        <v>74</v>
      </c>
      <c r="F73" s="2" t="s">
        <v>49</v>
      </c>
      <c r="G73" s="4" t="s">
        <v>96</v>
      </c>
      <c r="H73" s="4" t="s">
        <v>126</v>
      </c>
      <c r="I73" s="4" t="s">
        <v>127</v>
      </c>
      <c r="J73" s="4" t="s">
        <v>191</v>
      </c>
      <c r="K73" s="4" t="s">
        <v>229</v>
      </c>
      <c r="L73" s="4">
        <v>16</v>
      </c>
      <c r="M73" s="4">
        <v>719673.07845189725</v>
      </c>
      <c r="N73" s="15">
        <f t="shared" si="1"/>
        <v>11514769.255230356</v>
      </c>
      <c r="O73" s="16">
        <f t="shared" si="0"/>
        <v>13357132.336067213</v>
      </c>
      <c r="P73" s="4">
        <v>0</v>
      </c>
      <c r="Q73" s="17" t="s">
        <v>57</v>
      </c>
      <c r="R73" s="2" t="s">
        <v>599</v>
      </c>
      <c r="S73" s="5" t="s">
        <v>68</v>
      </c>
      <c r="T73" s="4" t="s">
        <v>230</v>
      </c>
      <c r="U73" s="4" t="s">
        <v>593</v>
      </c>
      <c r="V73" s="4"/>
      <c r="W73" s="4"/>
      <c r="X73" s="4">
        <v>11514769.255230356</v>
      </c>
      <c r="Y73" s="4">
        <f t="shared" si="2"/>
        <v>11514769.255230356</v>
      </c>
      <c r="Z73" s="4"/>
      <c r="AA73" s="4"/>
      <c r="AB73" s="17" t="s">
        <v>57</v>
      </c>
      <c r="AC73" s="4"/>
      <c r="AD73" s="4">
        <v>10006078</v>
      </c>
      <c r="AE73" s="4" t="s">
        <v>231</v>
      </c>
    </row>
    <row r="74" spans="1:31" s="1" customFormat="1" ht="18" customHeight="1" x14ac:dyDescent="0.25">
      <c r="A74" s="4">
        <v>10006080</v>
      </c>
      <c r="B74" s="2" t="s">
        <v>47</v>
      </c>
      <c r="C74" s="5" t="s">
        <v>48</v>
      </c>
      <c r="D74" s="13" t="s">
        <v>663</v>
      </c>
      <c r="E74" s="14" t="s">
        <v>74</v>
      </c>
      <c r="F74" s="2" t="s">
        <v>49</v>
      </c>
      <c r="G74" s="4" t="s">
        <v>97</v>
      </c>
      <c r="H74" s="4" t="s">
        <v>119</v>
      </c>
      <c r="I74" s="4" t="s">
        <v>128</v>
      </c>
      <c r="J74" s="4" t="s">
        <v>192</v>
      </c>
      <c r="K74" s="4" t="s">
        <v>229</v>
      </c>
      <c r="L74" s="4">
        <v>1</v>
      </c>
      <c r="M74" s="4">
        <v>27679.733786611432</v>
      </c>
      <c r="N74" s="15">
        <f t="shared" si="1"/>
        <v>27679.733786611432</v>
      </c>
      <c r="O74" s="16">
        <f t="shared" si="0"/>
        <v>32108.491192469261</v>
      </c>
      <c r="P74" s="4">
        <v>0</v>
      </c>
      <c r="Q74" s="17" t="s">
        <v>57</v>
      </c>
      <c r="R74" s="2" t="s">
        <v>599</v>
      </c>
      <c r="S74" s="5" t="s">
        <v>68</v>
      </c>
      <c r="T74" s="4" t="s">
        <v>230</v>
      </c>
      <c r="U74" s="4" t="s">
        <v>593</v>
      </c>
      <c r="V74" s="4"/>
      <c r="W74" s="4"/>
      <c r="X74" s="4">
        <v>27679.733786611432</v>
      </c>
      <c r="Y74" s="4">
        <f t="shared" si="2"/>
        <v>27679.733786611432</v>
      </c>
      <c r="Z74" s="4"/>
      <c r="AA74" s="4"/>
      <c r="AB74" s="17" t="s">
        <v>57</v>
      </c>
      <c r="AC74" s="4"/>
      <c r="AD74" s="4">
        <v>10006080</v>
      </c>
      <c r="AE74" s="4" t="s">
        <v>231</v>
      </c>
    </row>
    <row r="75" spans="1:31" s="1" customFormat="1" ht="18" customHeight="1" x14ac:dyDescent="0.25">
      <c r="A75" s="4">
        <v>10006081</v>
      </c>
      <c r="B75" s="2" t="s">
        <v>47</v>
      </c>
      <c r="C75" s="5" t="s">
        <v>48</v>
      </c>
      <c r="D75" s="13" t="s">
        <v>664</v>
      </c>
      <c r="E75" s="14" t="s">
        <v>74</v>
      </c>
      <c r="F75" s="2" t="s">
        <v>49</v>
      </c>
      <c r="G75" s="4" t="s">
        <v>97</v>
      </c>
      <c r="H75" s="4" t="s">
        <v>119</v>
      </c>
      <c r="I75" s="4" t="s">
        <v>128</v>
      </c>
      <c r="J75" s="4" t="s">
        <v>193</v>
      </c>
      <c r="K75" s="4" t="s">
        <v>229</v>
      </c>
      <c r="L75" s="4">
        <v>4</v>
      </c>
      <c r="M75" s="4">
        <v>39831.81203439206</v>
      </c>
      <c r="N75" s="15">
        <f t="shared" si="1"/>
        <v>159327.24813756824</v>
      </c>
      <c r="O75" s="16">
        <f t="shared" si="0"/>
        <v>184819.60783957914</v>
      </c>
      <c r="P75" s="4">
        <v>0</v>
      </c>
      <c r="Q75" s="17" t="s">
        <v>57</v>
      </c>
      <c r="R75" s="2" t="s">
        <v>599</v>
      </c>
      <c r="S75" s="5" t="s">
        <v>68</v>
      </c>
      <c r="T75" s="4" t="s">
        <v>230</v>
      </c>
      <c r="U75" s="4" t="s">
        <v>593</v>
      </c>
      <c r="V75" s="4"/>
      <c r="W75" s="4"/>
      <c r="X75" s="4">
        <v>159327.24813756824</v>
      </c>
      <c r="Y75" s="4">
        <f t="shared" si="2"/>
        <v>159327.24813756824</v>
      </c>
      <c r="Z75" s="4"/>
      <c r="AA75" s="4"/>
      <c r="AB75" s="17" t="s">
        <v>57</v>
      </c>
      <c r="AC75" s="4"/>
      <c r="AD75" s="4">
        <v>10006081</v>
      </c>
      <c r="AE75" s="4" t="s">
        <v>231</v>
      </c>
    </row>
    <row r="76" spans="1:31" s="1" customFormat="1" ht="18" customHeight="1" x14ac:dyDescent="0.25">
      <c r="A76" s="4">
        <v>10006089</v>
      </c>
      <c r="B76" s="2" t="s">
        <v>47</v>
      </c>
      <c r="C76" s="5" t="s">
        <v>48</v>
      </c>
      <c r="D76" s="13" t="s">
        <v>665</v>
      </c>
      <c r="E76" s="14" t="s">
        <v>74</v>
      </c>
      <c r="F76" s="2" t="s">
        <v>49</v>
      </c>
      <c r="G76" s="4" t="s">
        <v>81</v>
      </c>
      <c r="H76" s="4" t="s">
        <v>103</v>
      </c>
      <c r="I76" s="4" t="s">
        <v>104</v>
      </c>
      <c r="J76" s="4" t="s">
        <v>194</v>
      </c>
      <c r="K76" s="4" t="s">
        <v>229</v>
      </c>
      <c r="L76" s="4">
        <v>2</v>
      </c>
      <c r="M76" s="4">
        <v>142449.36168231737</v>
      </c>
      <c r="N76" s="15">
        <f t="shared" si="1"/>
        <v>284898.72336463473</v>
      </c>
      <c r="O76" s="16">
        <f t="shared" si="0"/>
        <v>330482.51910297625</v>
      </c>
      <c r="P76" s="4">
        <v>0</v>
      </c>
      <c r="Q76" s="17" t="s">
        <v>57</v>
      </c>
      <c r="R76" s="2" t="s">
        <v>599</v>
      </c>
      <c r="S76" s="5" t="s">
        <v>68</v>
      </c>
      <c r="T76" s="4" t="s">
        <v>230</v>
      </c>
      <c r="U76" s="4" t="s">
        <v>593</v>
      </c>
      <c r="V76" s="4"/>
      <c r="W76" s="4"/>
      <c r="X76" s="4">
        <v>284898.72336463473</v>
      </c>
      <c r="Y76" s="4">
        <f t="shared" si="2"/>
        <v>284898.72336463473</v>
      </c>
      <c r="Z76" s="4"/>
      <c r="AA76" s="4"/>
      <c r="AB76" s="17" t="s">
        <v>57</v>
      </c>
      <c r="AC76" s="4"/>
      <c r="AD76" s="4">
        <v>10006089</v>
      </c>
      <c r="AE76" s="4" t="s">
        <v>231</v>
      </c>
    </row>
    <row r="77" spans="1:31" s="1" customFormat="1" ht="18" customHeight="1" x14ac:dyDescent="0.25">
      <c r="A77" s="4">
        <v>10006090</v>
      </c>
      <c r="B77" s="2" t="s">
        <v>47</v>
      </c>
      <c r="C77" s="5" t="s">
        <v>48</v>
      </c>
      <c r="D77" s="13" t="s">
        <v>666</v>
      </c>
      <c r="E77" s="14" t="s">
        <v>74</v>
      </c>
      <c r="F77" s="2" t="s">
        <v>49</v>
      </c>
      <c r="G77" s="4" t="s">
        <v>81</v>
      </c>
      <c r="H77" s="4" t="s">
        <v>103</v>
      </c>
      <c r="I77" s="4" t="s">
        <v>104</v>
      </c>
      <c r="J77" s="4" t="s">
        <v>195</v>
      </c>
      <c r="K77" s="4" t="s">
        <v>229</v>
      </c>
      <c r="L77" s="4">
        <v>4</v>
      </c>
      <c r="M77" s="4">
        <v>116119.858812126</v>
      </c>
      <c r="N77" s="15">
        <f t="shared" si="1"/>
        <v>464479.43524850399</v>
      </c>
      <c r="O77" s="16">
        <f t="shared" si="0"/>
        <v>538796.14488826459</v>
      </c>
      <c r="P77" s="4">
        <v>0</v>
      </c>
      <c r="Q77" s="17" t="s">
        <v>57</v>
      </c>
      <c r="R77" s="2" t="s">
        <v>599</v>
      </c>
      <c r="S77" s="5" t="s">
        <v>68</v>
      </c>
      <c r="T77" s="4" t="s">
        <v>230</v>
      </c>
      <c r="U77" s="4" t="s">
        <v>593</v>
      </c>
      <c r="V77" s="4"/>
      <c r="W77" s="4"/>
      <c r="X77" s="4">
        <v>464479.43524850399</v>
      </c>
      <c r="Y77" s="4">
        <f t="shared" si="2"/>
        <v>464479.43524850399</v>
      </c>
      <c r="Z77" s="4"/>
      <c r="AA77" s="4"/>
      <c r="AB77" s="17" t="s">
        <v>57</v>
      </c>
      <c r="AC77" s="4"/>
      <c r="AD77" s="4">
        <v>10006090</v>
      </c>
      <c r="AE77" s="4" t="s">
        <v>231</v>
      </c>
    </row>
    <row r="78" spans="1:31" s="1" customFormat="1" ht="18" customHeight="1" x14ac:dyDescent="0.25">
      <c r="A78" s="4">
        <v>10006091</v>
      </c>
      <c r="B78" s="2" t="s">
        <v>47</v>
      </c>
      <c r="C78" s="5" t="s">
        <v>48</v>
      </c>
      <c r="D78" s="13" t="s">
        <v>667</v>
      </c>
      <c r="E78" s="14" t="s">
        <v>74</v>
      </c>
      <c r="F78" s="2" t="s">
        <v>49</v>
      </c>
      <c r="G78" s="4" t="s">
        <v>81</v>
      </c>
      <c r="H78" s="4" t="s">
        <v>103</v>
      </c>
      <c r="I78" s="4" t="s">
        <v>104</v>
      </c>
      <c r="J78" s="4" t="s">
        <v>196</v>
      </c>
      <c r="K78" s="4" t="s">
        <v>229</v>
      </c>
      <c r="L78" s="4">
        <v>12</v>
      </c>
      <c r="M78" s="4">
        <v>181606.0582584994</v>
      </c>
      <c r="N78" s="15">
        <f t="shared" si="1"/>
        <v>2179272.6991019929</v>
      </c>
      <c r="O78" s="16">
        <f t="shared" si="0"/>
        <v>2527956.3309583114</v>
      </c>
      <c r="P78" s="4">
        <v>0</v>
      </c>
      <c r="Q78" s="17" t="s">
        <v>57</v>
      </c>
      <c r="R78" s="2" t="s">
        <v>599</v>
      </c>
      <c r="S78" s="5" t="s">
        <v>68</v>
      </c>
      <c r="T78" s="4" t="s">
        <v>230</v>
      </c>
      <c r="U78" s="4" t="s">
        <v>593</v>
      </c>
      <c r="V78" s="4"/>
      <c r="W78" s="4"/>
      <c r="X78" s="4">
        <v>2179272.6991019929</v>
      </c>
      <c r="Y78" s="4">
        <f t="shared" si="2"/>
        <v>2179272.6991019929</v>
      </c>
      <c r="Z78" s="4"/>
      <c r="AA78" s="4"/>
      <c r="AB78" s="17" t="s">
        <v>57</v>
      </c>
      <c r="AC78" s="4"/>
      <c r="AD78" s="4">
        <v>10006091</v>
      </c>
      <c r="AE78" s="4" t="s">
        <v>231</v>
      </c>
    </row>
    <row r="79" spans="1:31" s="1" customFormat="1" ht="18" customHeight="1" x14ac:dyDescent="0.25">
      <c r="A79" s="4">
        <v>10006092</v>
      </c>
      <c r="B79" s="2" t="s">
        <v>47</v>
      </c>
      <c r="C79" s="5" t="s">
        <v>48</v>
      </c>
      <c r="D79" s="13" t="s">
        <v>668</v>
      </c>
      <c r="E79" s="14" t="s">
        <v>74</v>
      </c>
      <c r="F79" s="2" t="s">
        <v>49</v>
      </c>
      <c r="G79" s="4" t="s">
        <v>81</v>
      </c>
      <c r="H79" s="4" t="s">
        <v>103</v>
      </c>
      <c r="I79" s="4" t="s">
        <v>104</v>
      </c>
      <c r="J79" s="4" t="s">
        <v>197</v>
      </c>
      <c r="K79" s="4" t="s">
        <v>229</v>
      </c>
      <c r="L79" s="4">
        <v>24</v>
      </c>
      <c r="M79" s="4">
        <v>398993.23580213066</v>
      </c>
      <c r="N79" s="15">
        <f t="shared" si="1"/>
        <v>9575837.6592511348</v>
      </c>
      <c r="O79" s="16">
        <f t="shared" si="0"/>
        <v>11107971.684731316</v>
      </c>
      <c r="P79" s="4">
        <v>0</v>
      </c>
      <c r="Q79" s="17" t="s">
        <v>57</v>
      </c>
      <c r="R79" s="2" t="s">
        <v>599</v>
      </c>
      <c r="S79" s="5" t="s">
        <v>68</v>
      </c>
      <c r="T79" s="4" t="s">
        <v>230</v>
      </c>
      <c r="U79" s="4" t="s">
        <v>593</v>
      </c>
      <c r="V79" s="4"/>
      <c r="W79" s="4"/>
      <c r="X79" s="4">
        <v>9575837.6592511348</v>
      </c>
      <c r="Y79" s="4">
        <f t="shared" si="2"/>
        <v>9575837.6592511348</v>
      </c>
      <c r="Z79" s="4"/>
      <c r="AA79" s="4"/>
      <c r="AB79" s="17" t="s">
        <v>57</v>
      </c>
      <c r="AC79" s="4"/>
      <c r="AD79" s="4">
        <v>10006092</v>
      </c>
      <c r="AE79" s="4" t="s">
        <v>231</v>
      </c>
    </row>
    <row r="80" spans="1:31" s="1" customFormat="1" ht="18" customHeight="1" x14ac:dyDescent="0.25">
      <c r="A80" s="4">
        <v>10006093</v>
      </c>
      <c r="B80" s="2" t="s">
        <v>47</v>
      </c>
      <c r="C80" s="5" t="s">
        <v>48</v>
      </c>
      <c r="D80" s="13" t="s">
        <v>669</v>
      </c>
      <c r="E80" s="14" t="s">
        <v>74</v>
      </c>
      <c r="F80" s="2" t="s">
        <v>49</v>
      </c>
      <c r="G80" s="4" t="s">
        <v>81</v>
      </c>
      <c r="H80" s="4" t="s">
        <v>103</v>
      </c>
      <c r="I80" s="4" t="s">
        <v>104</v>
      </c>
      <c r="J80" s="4" t="s">
        <v>198</v>
      </c>
      <c r="K80" s="4" t="s">
        <v>229</v>
      </c>
      <c r="L80" s="4">
        <v>16</v>
      </c>
      <c r="M80" s="4">
        <v>58059.929406062998</v>
      </c>
      <c r="N80" s="15">
        <f t="shared" si="1"/>
        <v>928958.87049700797</v>
      </c>
      <c r="O80" s="16">
        <f t="shared" si="0"/>
        <v>1077592.2897765292</v>
      </c>
      <c r="P80" s="4">
        <v>0</v>
      </c>
      <c r="Q80" s="17" t="s">
        <v>57</v>
      </c>
      <c r="R80" s="2" t="s">
        <v>599</v>
      </c>
      <c r="S80" s="5" t="s">
        <v>68</v>
      </c>
      <c r="T80" s="4" t="s">
        <v>230</v>
      </c>
      <c r="U80" s="4" t="s">
        <v>593</v>
      </c>
      <c r="V80" s="4"/>
      <c r="W80" s="4"/>
      <c r="X80" s="4">
        <v>928958.87049700797</v>
      </c>
      <c r="Y80" s="4">
        <f t="shared" si="2"/>
        <v>928958.87049700797</v>
      </c>
      <c r="Z80" s="4"/>
      <c r="AA80" s="4"/>
      <c r="AB80" s="17" t="s">
        <v>57</v>
      </c>
      <c r="AC80" s="4"/>
      <c r="AD80" s="4">
        <v>10006093</v>
      </c>
      <c r="AE80" s="4" t="s">
        <v>231</v>
      </c>
    </row>
    <row r="81" spans="1:31" s="1" customFormat="1" ht="18" customHeight="1" x14ac:dyDescent="0.25">
      <c r="A81" s="4">
        <v>10008175</v>
      </c>
      <c r="B81" s="2" t="s">
        <v>47</v>
      </c>
      <c r="C81" s="5" t="s">
        <v>48</v>
      </c>
      <c r="D81" s="13" t="s">
        <v>670</v>
      </c>
      <c r="E81" s="14" t="s">
        <v>74</v>
      </c>
      <c r="F81" s="2" t="s">
        <v>49</v>
      </c>
      <c r="G81" s="4" t="s">
        <v>84</v>
      </c>
      <c r="H81" s="4" t="s">
        <v>109</v>
      </c>
      <c r="I81" s="4" t="s">
        <v>110</v>
      </c>
      <c r="J81" s="4" t="s">
        <v>199</v>
      </c>
      <c r="K81" s="4" t="s">
        <v>229</v>
      </c>
      <c r="L81" s="4">
        <v>18</v>
      </c>
      <c r="M81" s="4">
        <v>11476.962789570593</v>
      </c>
      <c r="N81" s="15">
        <f t="shared" si="1"/>
        <v>206585.33021227067</v>
      </c>
      <c r="O81" s="16">
        <f t="shared" ref="O81:O144" si="3">N81*1.16</f>
        <v>239638.98304623395</v>
      </c>
      <c r="P81" s="4">
        <v>0</v>
      </c>
      <c r="Q81" s="17" t="s">
        <v>57</v>
      </c>
      <c r="R81" s="2" t="s">
        <v>599</v>
      </c>
      <c r="S81" s="5" t="s">
        <v>68</v>
      </c>
      <c r="T81" s="4" t="s">
        <v>230</v>
      </c>
      <c r="U81" s="4" t="s">
        <v>593</v>
      </c>
      <c r="V81" s="4"/>
      <c r="W81" s="4"/>
      <c r="X81" s="4">
        <v>206585.33021227067</v>
      </c>
      <c r="Y81" s="4">
        <f t="shared" si="2"/>
        <v>206585.33021227067</v>
      </c>
      <c r="Z81" s="4"/>
      <c r="AA81" s="4"/>
      <c r="AB81" s="17" t="s">
        <v>57</v>
      </c>
      <c r="AC81" s="4"/>
      <c r="AD81" s="4">
        <v>10008175</v>
      </c>
      <c r="AE81" s="4" t="s">
        <v>231</v>
      </c>
    </row>
    <row r="82" spans="1:31" s="1" customFormat="1" ht="18" customHeight="1" x14ac:dyDescent="0.25">
      <c r="A82" s="4">
        <v>10008968</v>
      </c>
      <c r="B82" s="2" t="s">
        <v>47</v>
      </c>
      <c r="C82" s="5" t="s">
        <v>48</v>
      </c>
      <c r="D82" s="13" t="s">
        <v>671</v>
      </c>
      <c r="E82" s="14" t="s">
        <v>74</v>
      </c>
      <c r="F82" s="2" t="s">
        <v>49</v>
      </c>
      <c r="G82" s="4" t="s">
        <v>98</v>
      </c>
      <c r="H82" s="4" t="s">
        <v>129</v>
      </c>
      <c r="I82" s="4" t="s">
        <v>130</v>
      </c>
      <c r="J82" s="4" t="s">
        <v>200</v>
      </c>
      <c r="K82" s="4" t="s">
        <v>229</v>
      </c>
      <c r="L82" s="4">
        <v>2</v>
      </c>
      <c r="M82" s="4">
        <v>19578.348288091012</v>
      </c>
      <c r="N82" s="15">
        <f t="shared" ref="N82:N110" si="4">L82*M82</f>
        <v>39156.696576182025</v>
      </c>
      <c r="O82" s="16">
        <f t="shared" si="3"/>
        <v>45421.768028371145</v>
      </c>
      <c r="P82" s="4">
        <v>0</v>
      </c>
      <c r="Q82" s="17" t="s">
        <v>57</v>
      </c>
      <c r="R82" s="2" t="s">
        <v>599</v>
      </c>
      <c r="S82" s="5" t="s">
        <v>68</v>
      </c>
      <c r="T82" s="4" t="s">
        <v>230</v>
      </c>
      <c r="U82" s="4" t="s">
        <v>593</v>
      </c>
      <c r="V82" s="4"/>
      <c r="W82" s="4"/>
      <c r="X82" s="4">
        <v>39156.696576182025</v>
      </c>
      <c r="Y82" s="4">
        <f t="shared" ref="Y82:Y145" si="5">X82</f>
        <v>39156.696576182025</v>
      </c>
      <c r="Z82" s="4"/>
      <c r="AA82" s="4"/>
      <c r="AB82" s="17" t="s">
        <v>57</v>
      </c>
      <c r="AC82" s="4"/>
      <c r="AD82" s="4">
        <v>10008968</v>
      </c>
      <c r="AE82" s="4" t="s">
        <v>231</v>
      </c>
    </row>
    <row r="83" spans="1:31" s="1" customFormat="1" ht="18" customHeight="1" x14ac:dyDescent="0.25">
      <c r="A83" s="4">
        <v>10010165</v>
      </c>
      <c r="B83" s="2" t="s">
        <v>47</v>
      </c>
      <c r="C83" s="5" t="s">
        <v>48</v>
      </c>
      <c r="D83" s="13" t="s">
        <v>672</v>
      </c>
      <c r="E83" s="14" t="s">
        <v>74</v>
      </c>
      <c r="F83" s="2" t="s">
        <v>49</v>
      </c>
      <c r="G83" s="4" t="s">
        <v>99</v>
      </c>
      <c r="H83" s="4" t="s">
        <v>131</v>
      </c>
      <c r="I83" s="4" t="s">
        <v>132</v>
      </c>
      <c r="J83" s="4" t="s">
        <v>201</v>
      </c>
      <c r="K83" s="4" t="s">
        <v>229</v>
      </c>
      <c r="L83" s="4">
        <v>2</v>
      </c>
      <c r="M83" s="4">
        <v>85064.547734464402</v>
      </c>
      <c r="N83" s="15">
        <f t="shared" si="4"/>
        <v>170129.0954689288</v>
      </c>
      <c r="O83" s="16">
        <f t="shared" si="3"/>
        <v>197349.75074395741</v>
      </c>
      <c r="P83" s="4">
        <v>0</v>
      </c>
      <c r="Q83" s="17" t="s">
        <v>57</v>
      </c>
      <c r="R83" s="2" t="s">
        <v>599</v>
      </c>
      <c r="S83" s="5" t="s">
        <v>68</v>
      </c>
      <c r="T83" s="4" t="s">
        <v>230</v>
      </c>
      <c r="U83" s="4" t="s">
        <v>593</v>
      </c>
      <c r="V83" s="4"/>
      <c r="W83" s="4"/>
      <c r="X83" s="4">
        <v>170129.0954689288</v>
      </c>
      <c r="Y83" s="4">
        <f t="shared" si="5"/>
        <v>170129.0954689288</v>
      </c>
      <c r="Z83" s="4"/>
      <c r="AA83" s="4"/>
      <c r="AB83" s="17" t="s">
        <v>57</v>
      </c>
      <c r="AC83" s="4"/>
      <c r="AD83" s="4">
        <v>10010165</v>
      </c>
      <c r="AE83" s="4" t="s">
        <v>231</v>
      </c>
    </row>
    <row r="84" spans="1:31" s="1" customFormat="1" ht="18" customHeight="1" x14ac:dyDescent="0.25">
      <c r="A84" s="4">
        <v>10010166</v>
      </c>
      <c r="B84" s="2" t="s">
        <v>47</v>
      </c>
      <c r="C84" s="5" t="s">
        <v>48</v>
      </c>
      <c r="D84" s="13" t="s">
        <v>673</v>
      </c>
      <c r="E84" s="14" t="s">
        <v>74</v>
      </c>
      <c r="F84" s="2" t="s">
        <v>49</v>
      </c>
      <c r="G84" s="4" t="s">
        <v>91</v>
      </c>
      <c r="H84" s="4" t="s">
        <v>121</v>
      </c>
      <c r="I84" s="4" t="s">
        <v>106</v>
      </c>
      <c r="J84" s="4" t="s">
        <v>202</v>
      </c>
      <c r="K84" s="4" t="s">
        <v>229</v>
      </c>
      <c r="L84" s="4">
        <v>2</v>
      </c>
      <c r="M84" s="4">
        <v>13502.309164200698</v>
      </c>
      <c r="N84" s="15">
        <f t="shared" si="4"/>
        <v>27004.618328401397</v>
      </c>
      <c r="O84" s="16">
        <f t="shared" si="3"/>
        <v>31325.357260945617</v>
      </c>
      <c r="P84" s="4">
        <v>0</v>
      </c>
      <c r="Q84" s="17" t="s">
        <v>57</v>
      </c>
      <c r="R84" s="2" t="s">
        <v>599</v>
      </c>
      <c r="S84" s="5" t="s">
        <v>68</v>
      </c>
      <c r="T84" s="4" t="s">
        <v>230</v>
      </c>
      <c r="U84" s="4" t="s">
        <v>593</v>
      </c>
      <c r="V84" s="4"/>
      <c r="W84" s="4"/>
      <c r="X84" s="4">
        <v>27004.618328401397</v>
      </c>
      <c r="Y84" s="4">
        <f t="shared" si="5"/>
        <v>27004.618328401397</v>
      </c>
      <c r="Z84" s="4"/>
      <c r="AA84" s="4"/>
      <c r="AB84" s="17" t="s">
        <v>57</v>
      </c>
      <c r="AC84" s="4"/>
      <c r="AD84" s="4">
        <v>10010166</v>
      </c>
      <c r="AE84" s="4" t="s">
        <v>231</v>
      </c>
    </row>
    <row r="85" spans="1:31" s="1" customFormat="1" ht="18" customHeight="1" x14ac:dyDescent="0.25">
      <c r="A85" s="4">
        <v>10010167</v>
      </c>
      <c r="B85" s="2" t="s">
        <v>47</v>
      </c>
      <c r="C85" s="5" t="s">
        <v>48</v>
      </c>
      <c r="D85" s="13" t="s">
        <v>674</v>
      </c>
      <c r="E85" s="14" t="s">
        <v>74</v>
      </c>
      <c r="F85" s="2" t="s">
        <v>49</v>
      </c>
      <c r="G85" s="4" t="s">
        <v>91</v>
      </c>
      <c r="H85" s="4" t="s">
        <v>121</v>
      </c>
      <c r="I85" s="4" t="s">
        <v>106</v>
      </c>
      <c r="J85" s="4" t="s">
        <v>203</v>
      </c>
      <c r="K85" s="4" t="s">
        <v>229</v>
      </c>
      <c r="L85" s="4">
        <v>1</v>
      </c>
      <c r="M85" s="4">
        <v>8776.5009567304551</v>
      </c>
      <c r="N85" s="15">
        <f t="shared" si="4"/>
        <v>8776.5009567304551</v>
      </c>
      <c r="O85" s="16">
        <f t="shared" si="3"/>
        <v>10180.741109807328</v>
      </c>
      <c r="P85" s="4">
        <v>0</v>
      </c>
      <c r="Q85" s="17" t="s">
        <v>57</v>
      </c>
      <c r="R85" s="2" t="s">
        <v>599</v>
      </c>
      <c r="S85" s="5" t="s">
        <v>68</v>
      </c>
      <c r="T85" s="4" t="s">
        <v>230</v>
      </c>
      <c r="U85" s="4" t="s">
        <v>593</v>
      </c>
      <c r="V85" s="4"/>
      <c r="W85" s="4"/>
      <c r="X85" s="4">
        <v>8776.5009567304551</v>
      </c>
      <c r="Y85" s="4">
        <f t="shared" si="5"/>
        <v>8776.5009567304551</v>
      </c>
      <c r="Z85" s="4"/>
      <c r="AA85" s="4"/>
      <c r="AB85" s="17" t="s">
        <v>57</v>
      </c>
      <c r="AC85" s="4"/>
      <c r="AD85" s="4">
        <v>10010167</v>
      </c>
      <c r="AE85" s="4" t="s">
        <v>231</v>
      </c>
    </row>
    <row r="86" spans="1:31" s="1" customFormat="1" ht="18" customHeight="1" x14ac:dyDescent="0.25">
      <c r="A86" s="4">
        <v>10010168</v>
      </c>
      <c r="B86" s="2" t="s">
        <v>47</v>
      </c>
      <c r="C86" s="5" t="s">
        <v>48</v>
      </c>
      <c r="D86" s="13" t="s">
        <v>675</v>
      </c>
      <c r="E86" s="14" t="s">
        <v>74</v>
      </c>
      <c r="F86" s="2" t="s">
        <v>49</v>
      </c>
      <c r="G86" s="4" t="s">
        <v>91</v>
      </c>
      <c r="H86" s="4" t="s">
        <v>121</v>
      </c>
      <c r="I86" s="4" t="s">
        <v>106</v>
      </c>
      <c r="J86" s="4" t="s">
        <v>204</v>
      </c>
      <c r="K86" s="4" t="s">
        <v>229</v>
      </c>
      <c r="L86" s="4">
        <v>2</v>
      </c>
      <c r="M86" s="4">
        <v>316629.14990050637</v>
      </c>
      <c r="N86" s="15">
        <f t="shared" si="4"/>
        <v>633258.29980101273</v>
      </c>
      <c r="O86" s="16">
        <f t="shared" si="3"/>
        <v>734579.62776917475</v>
      </c>
      <c r="P86" s="4">
        <v>0</v>
      </c>
      <c r="Q86" s="17" t="s">
        <v>57</v>
      </c>
      <c r="R86" s="2" t="s">
        <v>599</v>
      </c>
      <c r="S86" s="5" t="s">
        <v>68</v>
      </c>
      <c r="T86" s="4" t="s">
        <v>230</v>
      </c>
      <c r="U86" s="4" t="s">
        <v>593</v>
      </c>
      <c r="V86" s="4"/>
      <c r="W86" s="4"/>
      <c r="X86" s="4">
        <v>633258.29980101273</v>
      </c>
      <c r="Y86" s="4">
        <f t="shared" si="5"/>
        <v>633258.29980101273</v>
      </c>
      <c r="Z86" s="4"/>
      <c r="AA86" s="4"/>
      <c r="AB86" s="17" t="s">
        <v>57</v>
      </c>
      <c r="AC86" s="4"/>
      <c r="AD86" s="4">
        <v>10010168</v>
      </c>
      <c r="AE86" s="4" t="s">
        <v>231</v>
      </c>
    </row>
    <row r="87" spans="1:31" s="1" customFormat="1" ht="18" customHeight="1" x14ac:dyDescent="0.25">
      <c r="A87" s="4">
        <v>10010169</v>
      </c>
      <c r="B87" s="2" t="s">
        <v>47</v>
      </c>
      <c r="C87" s="5" t="s">
        <v>48</v>
      </c>
      <c r="D87" s="13" t="s">
        <v>676</v>
      </c>
      <c r="E87" s="14" t="s">
        <v>74</v>
      </c>
      <c r="F87" s="2" t="s">
        <v>49</v>
      </c>
      <c r="G87" s="4" t="s">
        <v>91</v>
      </c>
      <c r="H87" s="4" t="s">
        <v>121</v>
      </c>
      <c r="I87" s="4" t="s">
        <v>106</v>
      </c>
      <c r="J87" s="4" t="s">
        <v>205</v>
      </c>
      <c r="K87" s="4" t="s">
        <v>229</v>
      </c>
      <c r="L87" s="4">
        <v>3</v>
      </c>
      <c r="M87" s="4">
        <v>24979.271953771295</v>
      </c>
      <c r="N87" s="15">
        <f t="shared" si="4"/>
        <v>74937.81586131388</v>
      </c>
      <c r="O87" s="16">
        <f t="shared" si="3"/>
        <v>86927.86639912409</v>
      </c>
      <c r="P87" s="4">
        <v>0</v>
      </c>
      <c r="Q87" s="17" t="s">
        <v>57</v>
      </c>
      <c r="R87" s="2" t="s">
        <v>599</v>
      </c>
      <c r="S87" s="5" t="s">
        <v>68</v>
      </c>
      <c r="T87" s="4" t="s">
        <v>230</v>
      </c>
      <c r="U87" s="4" t="s">
        <v>593</v>
      </c>
      <c r="V87" s="4"/>
      <c r="W87" s="4"/>
      <c r="X87" s="4">
        <v>74937.81586131388</v>
      </c>
      <c r="Y87" s="4">
        <f t="shared" si="5"/>
        <v>74937.81586131388</v>
      </c>
      <c r="Z87" s="4"/>
      <c r="AA87" s="4"/>
      <c r="AB87" s="17" t="s">
        <v>57</v>
      </c>
      <c r="AC87" s="4"/>
      <c r="AD87" s="4">
        <v>10010169</v>
      </c>
      <c r="AE87" s="4" t="s">
        <v>231</v>
      </c>
    </row>
    <row r="88" spans="1:31" s="1" customFormat="1" ht="18" customHeight="1" x14ac:dyDescent="0.25">
      <c r="A88" s="4">
        <v>10010170</v>
      </c>
      <c r="B88" s="2" t="s">
        <v>47</v>
      </c>
      <c r="C88" s="5" t="s">
        <v>48</v>
      </c>
      <c r="D88" s="13" t="s">
        <v>677</v>
      </c>
      <c r="E88" s="14" t="s">
        <v>74</v>
      </c>
      <c r="F88" s="2" t="s">
        <v>49</v>
      </c>
      <c r="G88" s="4" t="s">
        <v>91</v>
      </c>
      <c r="H88" s="4" t="s">
        <v>121</v>
      </c>
      <c r="I88" s="4" t="s">
        <v>106</v>
      </c>
      <c r="J88" s="4" t="s">
        <v>206</v>
      </c>
      <c r="K88" s="4" t="s">
        <v>229</v>
      </c>
      <c r="L88" s="4">
        <v>2</v>
      </c>
      <c r="M88" s="4">
        <v>3375.5772910501746</v>
      </c>
      <c r="N88" s="15">
        <f t="shared" si="4"/>
        <v>6751.1545821003492</v>
      </c>
      <c r="O88" s="16">
        <f t="shared" si="3"/>
        <v>7831.3393152364042</v>
      </c>
      <c r="P88" s="4">
        <v>0</v>
      </c>
      <c r="Q88" s="17" t="s">
        <v>57</v>
      </c>
      <c r="R88" s="2" t="s">
        <v>599</v>
      </c>
      <c r="S88" s="5" t="s">
        <v>68</v>
      </c>
      <c r="T88" s="4" t="s">
        <v>230</v>
      </c>
      <c r="U88" s="4" t="s">
        <v>593</v>
      </c>
      <c r="V88" s="4"/>
      <c r="W88" s="4"/>
      <c r="X88" s="4">
        <v>6751.1545821003492</v>
      </c>
      <c r="Y88" s="4">
        <f t="shared" si="5"/>
        <v>6751.1545821003492</v>
      </c>
      <c r="Z88" s="4"/>
      <c r="AA88" s="4"/>
      <c r="AB88" s="17" t="s">
        <v>57</v>
      </c>
      <c r="AC88" s="4"/>
      <c r="AD88" s="4">
        <v>10010170</v>
      </c>
      <c r="AE88" s="4" t="s">
        <v>231</v>
      </c>
    </row>
    <row r="89" spans="1:31" s="1" customFormat="1" ht="18" customHeight="1" x14ac:dyDescent="0.25">
      <c r="A89" s="4">
        <v>10010171</v>
      </c>
      <c r="B89" s="2" t="s">
        <v>47</v>
      </c>
      <c r="C89" s="5" t="s">
        <v>48</v>
      </c>
      <c r="D89" s="13" t="s">
        <v>678</v>
      </c>
      <c r="E89" s="14" t="s">
        <v>74</v>
      </c>
      <c r="F89" s="2" t="s">
        <v>49</v>
      </c>
      <c r="G89" s="4" t="s">
        <v>91</v>
      </c>
      <c r="H89" s="4" t="s">
        <v>121</v>
      </c>
      <c r="I89" s="4" t="s">
        <v>106</v>
      </c>
      <c r="J89" s="4" t="s">
        <v>207</v>
      </c>
      <c r="K89" s="4" t="s">
        <v>229</v>
      </c>
      <c r="L89" s="4">
        <v>4</v>
      </c>
      <c r="M89" s="4">
        <v>6076.0391238903148</v>
      </c>
      <c r="N89" s="15">
        <f t="shared" si="4"/>
        <v>24304.156495561259</v>
      </c>
      <c r="O89" s="16">
        <f t="shared" si="3"/>
        <v>28192.82153485106</v>
      </c>
      <c r="P89" s="4">
        <v>0</v>
      </c>
      <c r="Q89" s="17" t="s">
        <v>57</v>
      </c>
      <c r="R89" s="2" t="s">
        <v>599</v>
      </c>
      <c r="S89" s="5" t="s">
        <v>68</v>
      </c>
      <c r="T89" s="4" t="s">
        <v>230</v>
      </c>
      <c r="U89" s="4" t="s">
        <v>593</v>
      </c>
      <c r="V89" s="4"/>
      <c r="W89" s="4"/>
      <c r="X89" s="4">
        <v>24304.156495561259</v>
      </c>
      <c r="Y89" s="4">
        <f t="shared" si="5"/>
        <v>24304.156495561259</v>
      </c>
      <c r="Z89" s="4"/>
      <c r="AA89" s="4"/>
      <c r="AB89" s="17" t="s">
        <v>57</v>
      </c>
      <c r="AC89" s="4"/>
      <c r="AD89" s="4">
        <v>10010171</v>
      </c>
      <c r="AE89" s="4" t="s">
        <v>231</v>
      </c>
    </row>
    <row r="90" spans="1:31" s="1" customFormat="1" ht="18" customHeight="1" x14ac:dyDescent="0.25">
      <c r="A90" s="4">
        <v>10010172</v>
      </c>
      <c r="B90" s="2" t="s">
        <v>47</v>
      </c>
      <c r="C90" s="5" t="s">
        <v>48</v>
      </c>
      <c r="D90" s="13" t="s">
        <v>679</v>
      </c>
      <c r="E90" s="14" t="s">
        <v>74</v>
      </c>
      <c r="F90" s="2" t="s">
        <v>49</v>
      </c>
      <c r="G90" s="4" t="s">
        <v>91</v>
      </c>
      <c r="H90" s="4" t="s">
        <v>121</v>
      </c>
      <c r="I90" s="4" t="s">
        <v>106</v>
      </c>
      <c r="J90" s="4" t="s">
        <v>208</v>
      </c>
      <c r="K90" s="4" t="s">
        <v>229</v>
      </c>
      <c r="L90" s="4">
        <v>16</v>
      </c>
      <c r="M90" s="4">
        <v>6076.0391238903148</v>
      </c>
      <c r="N90" s="15">
        <f t="shared" si="4"/>
        <v>97216.625982245037</v>
      </c>
      <c r="O90" s="16">
        <f t="shared" si="3"/>
        <v>112771.28613940424</v>
      </c>
      <c r="P90" s="4">
        <v>0</v>
      </c>
      <c r="Q90" s="17" t="s">
        <v>57</v>
      </c>
      <c r="R90" s="2" t="s">
        <v>599</v>
      </c>
      <c r="S90" s="5" t="s">
        <v>68</v>
      </c>
      <c r="T90" s="4" t="s">
        <v>230</v>
      </c>
      <c r="U90" s="4" t="s">
        <v>593</v>
      </c>
      <c r="V90" s="4"/>
      <c r="W90" s="4"/>
      <c r="X90" s="4">
        <v>97216.625982245037</v>
      </c>
      <c r="Y90" s="4">
        <f t="shared" si="5"/>
        <v>97216.625982245037</v>
      </c>
      <c r="Z90" s="4"/>
      <c r="AA90" s="4"/>
      <c r="AB90" s="17" t="s">
        <v>57</v>
      </c>
      <c r="AC90" s="4"/>
      <c r="AD90" s="4">
        <v>10010172</v>
      </c>
      <c r="AE90" s="4" t="s">
        <v>231</v>
      </c>
    </row>
    <row r="91" spans="1:31" s="1" customFormat="1" ht="18" customHeight="1" x14ac:dyDescent="0.25">
      <c r="A91" s="4">
        <v>10010173</v>
      </c>
      <c r="B91" s="2" t="s">
        <v>47</v>
      </c>
      <c r="C91" s="5" t="s">
        <v>48</v>
      </c>
      <c r="D91" s="13" t="s">
        <v>680</v>
      </c>
      <c r="E91" s="14" t="s">
        <v>74</v>
      </c>
      <c r="F91" s="2" t="s">
        <v>49</v>
      </c>
      <c r="G91" s="4" t="s">
        <v>91</v>
      </c>
      <c r="H91" s="4" t="s">
        <v>121</v>
      </c>
      <c r="I91" s="4" t="s">
        <v>106</v>
      </c>
      <c r="J91" s="4" t="s">
        <v>209</v>
      </c>
      <c r="K91" s="4" t="s">
        <v>229</v>
      </c>
      <c r="L91" s="4">
        <v>16</v>
      </c>
      <c r="M91" s="4">
        <v>10801.847331360559</v>
      </c>
      <c r="N91" s="15">
        <f t="shared" si="4"/>
        <v>172829.55730176895</v>
      </c>
      <c r="O91" s="16">
        <f t="shared" si="3"/>
        <v>200482.28647005197</v>
      </c>
      <c r="P91" s="4">
        <v>0</v>
      </c>
      <c r="Q91" s="17" t="s">
        <v>57</v>
      </c>
      <c r="R91" s="2" t="s">
        <v>599</v>
      </c>
      <c r="S91" s="5" t="s">
        <v>68</v>
      </c>
      <c r="T91" s="4" t="s">
        <v>230</v>
      </c>
      <c r="U91" s="4" t="s">
        <v>593</v>
      </c>
      <c r="V91" s="4"/>
      <c r="W91" s="4"/>
      <c r="X91" s="4">
        <v>172829.55730176895</v>
      </c>
      <c r="Y91" s="4">
        <f t="shared" si="5"/>
        <v>172829.55730176895</v>
      </c>
      <c r="Z91" s="4"/>
      <c r="AA91" s="4"/>
      <c r="AB91" s="17" t="s">
        <v>57</v>
      </c>
      <c r="AC91" s="4"/>
      <c r="AD91" s="4">
        <v>10010173</v>
      </c>
      <c r="AE91" s="4" t="s">
        <v>231</v>
      </c>
    </row>
    <row r="92" spans="1:31" s="1" customFormat="1" ht="18" customHeight="1" x14ac:dyDescent="0.25">
      <c r="A92" s="4">
        <v>10010174</v>
      </c>
      <c r="B92" s="2" t="s">
        <v>47</v>
      </c>
      <c r="C92" s="5" t="s">
        <v>48</v>
      </c>
      <c r="D92" s="13" t="s">
        <v>681</v>
      </c>
      <c r="E92" s="14" t="s">
        <v>74</v>
      </c>
      <c r="F92" s="2" t="s">
        <v>49</v>
      </c>
      <c r="G92" s="4" t="s">
        <v>91</v>
      </c>
      <c r="H92" s="4" t="s">
        <v>121</v>
      </c>
      <c r="I92" s="4" t="s">
        <v>106</v>
      </c>
      <c r="J92" s="4" t="s">
        <v>210</v>
      </c>
      <c r="K92" s="4" t="s">
        <v>229</v>
      </c>
      <c r="L92" s="4">
        <v>4</v>
      </c>
      <c r="M92" s="4">
        <v>8776.5009567304551</v>
      </c>
      <c r="N92" s="15">
        <f t="shared" si="4"/>
        <v>35106.00382692182</v>
      </c>
      <c r="O92" s="16">
        <f t="shared" si="3"/>
        <v>40722.964439229312</v>
      </c>
      <c r="P92" s="4">
        <v>0</v>
      </c>
      <c r="Q92" s="17" t="s">
        <v>57</v>
      </c>
      <c r="R92" s="2" t="s">
        <v>599</v>
      </c>
      <c r="S92" s="5" t="s">
        <v>68</v>
      </c>
      <c r="T92" s="4" t="s">
        <v>230</v>
      </c>
      <c r="U92" s="4" t="s">
        <v>593</v>
      </c>
      <c r="V92" s="4"/>
      <c r="W92" s="4"/>
      <c r="X92" s="4">
        <v>35106.00382692182</v>
      </c>
      <c r="Y92" s="4">
        <f t="shared" si="5"/>
        <v>35106.00382692182</v>
      </c>
      <c r="Z92" s="4"/>
      <c r="AA92" s="4"/>
      <c r="AB92" s="17" t="s">
        <v>57</v>
      </c>
      <c r="AC92" s="4"/>
      <c r="AD92" s="4">
        <v>10010174</v>
      </c>
      <c r="AE92" s="4" t="s">
        <v>231</v>
      </c>
    </row>
    <row r="93" spans="1:31" s="1" customFormat="1" ht="18" customHeight="1" x14ac:dyDescent="0.25">
      <c r="A93" s="4">
        <v>10010175</v>
      </c>
      <c r="B93" s="2" t="s">
        <v>47</v>
      </c>
      <c r="C93" s="5" t="s">
        <v>48</v>
      </c>
      <c r="D93" s="13" t="s">
        <v>682</v>
      </c>
      <c r="E93" s="14" t="s">
        <v>74</v>
      </c>
      <c r="F93" s="2" t="s">
        <v>49</v>
      </c>
      <c r="G93" s="4" t="s">
        <v>91</v>
      </c>
      <c r="H93" s="4" t="s">
        <v>121</v>
      </c>
      <c r="I93" s="4" t="s">
        <v>106</v>
      </c>
      <c r="J93" s="4" t="s">
        <v>211</v>
      </c>
      <c r="K93" s="4" t="s">
        <v>229</v>
      </c>
      <c r="L93" s="4">
        <v>4</v>
      </c>
      <c r="M93" s="4">
        <v>11476.962789570593</v>
      </c>
      <c r="N93" s="15">
        <f t="shared" si="4"/>
        <v>45907.85115828237</v>
      </c>
      <c r="O93" s="16">
        <f t="shared" si="3"/>
        <v>53253.107343607546</v>
      </c>
      <c r="P93" s="4">
        <v>0</v>
      </c>
      <c r="Q93" s="17" t="s">
        <v>57</v>
      </c>
      <c r="R93" s="2" t="s">
        <v>599</v>
      </c>
      <c r="S93" s="5" t="s">
        <v>68</v>
      </c>
      <c r="T93" s="4" t="s">
        <v>230</v>
      </c>
      <c r="U93" s="4" t="s">
        <v>593</v>
      </c>
      <c r="V93" s="4"/>
      <c r="W93" s="4"/>
      <c r="X93" s="4">
        <v>45907.85115828237</v>
      </c>
      <c r="Y93" s="4">
        <f t="shared" si="5"/>
        <v>45907.85115828237</v>
      </c>
      <c r="Z93" s="4"/>
      <c r="AA93" s="4"/>
      <c r="AB93" s="17" t="s">
        <v>57</v>
      </c>
      <c r="AC93" s="4"/>
      <c r="AD93" s="4">
        <v>10010175</v>
      </c>
      <c r="AE93" s="4" t="s">
        <v>231</v>
      </c>
    </row>
    <row r="94" spans="1:31" s="1" customFormat="1" ht="18" customHeight="1" x14ac:dyDescent="0.25">
      <c r="A94" s="4">
        <v>10010176</v>
      </c>
      <c r="B94" s="2" t="s">
        <v>47</v>
      </c>
      <c r="C94" s="5" t="s">
        <v>48</v>
      </c>
      <c r="D94" s="13" t="s">
        <v>683</v>
      </c>
      <c r="E94" s="14" t="s">
        <v>74</v>
      </c>
      <c r="F94" s="2" t="s">
        <v>49</v>
      </c>
      <c r="G94" s="4" t="s">
        <v>91</v>
      </c>
      <c r="H94" s="4" t="s">
        <v>121</v>
      </c>
      <c r="I94" s="4" t="s">
        <v>106</v>
      </c>
      <c r="J94" s="4" t="s">
        <v>212</v>
      </c>
      <c r="K94" s="4" t="s">
        <v>229</v>
      </c>
      <c r="L94" s="4">
        <v>2</v>
      </c>
      <c r="M94" s="4">
        <v>218737.40846005132</v>
      </c>
      <c r="N94" s="15">
        <f t="shared" si="4"/>
        <v>437474.81692010263</v>
      </c>
      <c r="O94" s="16">
        <f t="shared" si="3"/>
        <v>507470.78762731899</v>
      </c>
      <c r="P94" s="4">
        <v>0</v>
      </c>
      <c r="Q94" s="17" t="s">
        <v>57</v>
      </c>
      <c r="R94" s="2" t="s">
        <v>599</v>
      </c>
      <c r="S94" s="5" t="s">
        <v>68</v>
      </c>
      <c r="T94" s="4" t="s">
        <v>230</v>
      </c>
      <c r="U94" s="4" t="s">
        <v>593</v>
      </c>
      <c r="V94" s="4"/>
      <c r="W94" s="4"/>
      <c r="X94" s="4">
        <v>437474.81692010263</v>
      </c>
      <c r="Y94" s="4">
        <f t="shared" si="5"/>
        <v>437474.81692010263</v>
      </c>
      <c r="Z94" s="4"/>
      <c r="AA94" s="4"/>
      <c r="AB94" s="17" t="s">
        <v>57</v>
      </c>
      <c r="AC94" s="4"/>
      <c r="AD94" s="4">
        <v>10010176</v>
      </c>
      <c r="AE94" s="4" t="s">
        <v>231</v>
      </c>
    </row>
    <row r="95" spans="1:31" s="1" customFormat="1" ht="18" customHeight="1" x14ac:dyDescent="0.25">
      <c r="A95" s="4">
        <v>10010177</v>
      </c>
      <c r="B95" s="2" t="s">
        <v>47</v>
      </c>
      <c r="C95" s="5" t="s">
        <v>48</v>
      </c>
      <c r="D95" s="13" t="s">
        <v>684</v>
      </c>
      <c r="E95" s="14" t="s">
        <v>74</v>
      </c>
      <c r="F95" s="2" t="s">
        <v>49</v>
      </c>
      <c r="G95" s="4" t="s">
        <v>91</v>
      </c>
      <c r="H95" s="4" t="s">
        <v>121</v>
      </c>
      <c r="I95" s="4" t="s">
        <v>106</v>
      </c>
      <c r="J95" s="4" t="s">
        <v>213</v>
      </c>
      <c r="K95" s="4" t="s">
        <v>229</v>
      </c>
      <c r="L95" s="4">
        <v>3</v>
      </c>
      <c r="M95" s="4">
        <v>2700.4618328401398</v>
      </c>
      <c r="N95" s="15">
        <f t="shared" si="4"/>
        <v>8101.3854985204198</v>
      </c>
      <c r="O95" s="16">
        <f t="shared" si="3"/>
        <v>9397.6071782836862</v>
      </c>
      <c r="P95" s="4">
        <v>0</v>
      </c>
      <c r="Q95" s="17" t="s">
        <v>57</v>
      </c>
      <c r="R95" s="2" t="s">
        <v>599</v>
      </c>
      <c r="S95" s="5" t="s">
        <v>68</v>
      </c>
      <c r="T95" s="4" t="s">
        <v>230</v>
      </c>
      <c r="U95" s="4" t="s">
        <v>593</v>
      </c>
      <c r="V95" s="4"/>
      <c r="W95" s="4"/>
      <c r="X95" s="4">
        <v>8101.3854985204198</v>
      </c>
      <c r="Y95" s="4">
        <f t="shared" si="5"/>
        <v>8101.3854985204198</v>
      </c>
      <c r="Z95" s="4"/>
      <c r="AA95" s="4"/>
      <c r="AB95" s="17" t="s">
        <v>57</v>
      </c>
      <c r="AC95" s="4"/>
      <c r="AD95" s="4">
        <v>10010177</v>
      </c>
      <c r="AE95" s="4" t="s">
        <v>231</v>
      </c>
    </row>
    <row r="96" spans="1:31" s="1" customFormat="1" ht="18" customHeight="1" x14ac:dyDescent="0.25">
      <c r="A96" s="4">
        <v>10010178</v>
      </c>
      <c r="B96" s="2" t="s">
        <v>47</v>
      </c>
      <c r="C96" s="5" t="s">
        <v>48</v>
      </c>
      <c r="D96" s="13" t="s">
        <v>685</v>
      </c>
      <c r="E96" s="14" t="s">
        <v>74</v>
      </c>
      <c r="F96" s="2" t="s">
        <v>49</v>
      </c>
      <c r="G96" s="4" t="s">
        <v>91</v>
      </c>
      <c r="H96" s="4" t="s">
        <v>121</v>
      </c>
      <c r="I96" s="4" t="s">
        <v>106</v>
      </c>
      <c r="J96" s="4" t="s">
        <v>214</v>
      </c>
      <c r="K96" s="4" t="s">
        <v>229</v>
      </c>
      <c r="L96" s="4">
        <v>3</v>
      </c>
      <c r="M96" s="4">
        <v>4050.6927492602094</v>
      </c>
      <c r="N96" s="15">
        <f t="shared" si="4"/>
        <v>12152.078247780628</v>
      </c>
      <c r="O96" s="16">
        <f t="shared" si="3"/>
        <v>14096.410767425527</v>
      </c>
      <c r="P96" s="4">
        <v>0</v>
      </c>
      <c r="Q96" s="17" t="s">
        <v>57</v>
      </c>
      <c r="R96" s="2" t="s">
        <v>599</v>
      </c>
      <c r="S96" s="5" t="s">
        <v>68</v>
      </c>
      <c r="T96" s="4" t="s">
        <v>230</v>
      </c>
      <c r="U96" s="4" t="s">
        <v>593</v>
      </c>
      <c r="V96" s="4"/>
      <c r="W96" s="4"/>
      <c r="X96" s="4">
        <v>12152.078247780628</v>
      </c>
      <c r="Y96" s="4">
        <f t="shared" si="5"/>
        <v>12152.078247780628</v>
      </c>
      <c r="Z96" s="4"/>
      <c r="AA96" s="4"/>
      <c r="AB96" s="17" t="s">
        <v>57</v>
      </c>
      <c r="AC96" s="4"/>
      <c r="AD96" s="4">
        <v>10010178</v>
      </c>
      <c r="AE96" s="4" t="s">
        <v>231</v>
      </c>
    </row>
    <row r="97" spans="1:31" s="1" customFormat="1" ht="18" customHeight="1" x14ac:dyDescent="0.25">
      <c r="A97" s="4">
        <v>10010179</v>
      </c>
      <c r="B97" s="2" t="s">
        <v>47</v>
      </c>
      <c r="C97" s="5" t="s">
        <v>48</v>
      </c>
      <c r="D97" s="13" t="s">
        <v>686</v>
      </c>
      <c r="E97" s="14" t="s">
        <v>74</v>
      </c>
      <c r="F97" s="2" t="s">
        <v>49</v>
      </c>
      <c r="G97" s="4" t="s">
        <v>91</v>
      </c>
      <c r="H97" s="4" t="s">
        <v>121</v>
      </c>
      <c r="I97" s="4" t="s">
        <v>106</v>
      </c>
      <c r="J97" s="4" t="s">
        <v>215</v>
      </c>
      <c r="K97" s="4" t="s">
        <v>229</v>
      </c>
      <c r="L97" s="4">
        <v>8</v>
      </c>
      <c r="M97" s="4">
        <v>56709.698489642942</v>
      </c>
      <c r="N97" s="15">
        <f t="shared" si="4"/>
        <v>453677.58791714354</v>
      </c>
      <c r="O97" s="16">
        <f t="shared" si="3"/>
        <v>526266.00198388647</v>
      </c>
      <c r="P97" s="4">
        <v>0</v>
      </c>
      <c r="Q97" s="17" t="s">
        <v>57</v>
      </c>
      <c r="R97" s="2" t="s">
        <v>599</v>
      </c>
      <c r="S97" s="5" t="s">
        <v>68</v>
      </c>
      <c r="T97" s="4" t="s">
        <v>230</v>
      </c>
      <c r="U97" s="4" t="s">
        <v>593</v>
      </c>
      <c r="V97" s="4"/>
      <c r="W97" s="4"/>
      <c r="X97" s="4">
        <v>453677.58791714354</v>
      </c>
      <c r="Y97" s="4">
        <f t="shared" si="5"/>
        <v>453677.58791714354</v>
      </c>
      <c r="Z97" s="4"/>
      <c r="AA97" s="4"/>
      <c r="AB97" s="17" t="s">
        <v>57</v>
      </c>
      <c r="AC97" s="4"/>
      <c r="AD97" s="4">
        <v>10010179</v>
      </c>
      <c r="AE97" s="4" t="s">
        <v>231</v>
      </c>
    </row>
    <row r="98" spans="1:31" s="1" customFormat="1" ht="18" customHeight="1" x14ac:dyDescent="0.25">
      <c r="A98" s="4">
        <v>10010186</v>
      </c>
      <c r="B98" s="2" t="s">
        <v>47</v>
      </c>
      <c r="C98" s="5" t="s">
        <v>48</v>
      </c>
      <c r="D98" s="13" t="s">
        <v>687</v>
      </c>
      <c r="E98" s="14" t="s">
        <v>74</v>
      </c>
      <c r="F98" s="2" t="s">
        <v>49</v>
      </c>
      <c r="G98" s="4" t="s">
        <v>95</v>
      </c>
      <c r="H98" s="4" t="s">
        <v>116</v>
      </c>
      <c r="I98" s="4" t="s">
        <v>125</v>
      </c>
      <c r="J98" s="4" t="s">
        <v>216</v>
      </c>
      <c r="K98" s="4" t="s">
        <v>229</v>
      </c>
      <c r="L98" s="4">
        <v>12</v>
      </c>
      <c r="M98" s="4">
        <v>4725.8082074702443</v>
      </c>
      <c r="N98" s="15">
        <f t="shared" si="4"/>
        <v>56709.698489642935</v>
      </c>
      <c r="O98" s="16">
        <f t="shared" si="3"/>
        <v>65783.250247985794</v>
      </c>
      <c r="P98" s="4">
        <v>0</v>
      </c>
      <c r="Q98" s="17" t="s">
        <v>57</v>
      </c>
      <c r="R98" s="2" t="s">
        <v>599</v>
      </c>
      <c r="S98" s="5" t="s">
        <v>68</v>
      </c>
      <c r="T98" s="4" t="s">
        <v>230</v>
      </c>
      <c r="U98" s="4" t="s">
        <v>593</v>
      </c>
      <c r="V98" s="4"/>
      <c r="W98" s="4"/>
      <c r="X98" s="4">
        <v>56709.698489642935</v>
      </c>
      <c r="Y98" s="4">
        <f t="shared" si="5"/>
        <v>56709.698489642935</v>
      </c>
      <c r="Z98" s="4"/>
      <c r="AA98" s="4"/>
      <c r="AB98" s="17" t="s">
        <v>57</v>
      </c>
      <c r="AC98" s="4"/>
      <c r="AD98" s="4">
        <v>10010186</v>
      </c>
      <c r="AE98" s="4" t="s">
        <v>231</v>
      </c>
    </row>
    <row r="99" spans="1:31" s="1" customFormat="1" ht="18" customHeight="1" x14ac:dyDescent="0.25">
      <c r="A99" s="4">
        <v>10010189</v>
      </c>
      <c r="B99" s="2" t="s">
        <v>47</v>
      </c>
      <c r="C99" s="5" t="s">
        <v>48</v>
      </c>
      <c r="D99" s="13" t="s">
        <v>688</v>
      </c>
      <c r="E99" s="14" t="s">
        <v>74</v>
      </c>
      <c r="F99" s="2" t="s">
        <v>49</v>
      </c>
      <c r="G99" s="4" t="s">
        <v>98</v>
      </c>
      <c r="H99" s="4" t="s">
        <v>129</v>
      </c>
      <c r="I99" s="4" t="s">
        <v>130</v>
      </c>
      <c r="J99" s="4" t="s">
        <v>217</v>
      </c>
      <c r="K99" s="4" t="s">
        <v>229</v>
      </c>
      <c r="L99" s="4">
        <v>9</v>
      </c>
      <c r="M99" s="4">
        <v>25654.387411981326</v>
      </c>
      <c r="N99" s="15">
        <f t="shared" si="4"/>
        <v>230889.48670783194</v>
      </c>
      <c r="O99" s="16">
        <f t="shared" si="3"/>
        <v>267831.80458108505</v>
      </c>
      <c r="P99" s="4">
        <v>0</v>
      </c>
      <c r="Q99" s="17" t="s">
        <v>57</v>
      </c>
      <c r="R99" s="2" t="s">
        <v>599</v>
      </c>
      <c r="S99" s="5" t="s">
        <v>68</v>
      </c>
      <c r="T99" s="4" t="s">
        <v>230</v>
      </c>
      <c r="U99" s="4" t="s">
        <v>593</v>
      </c>
      <c r="V99" s="4"/>
      <c r="W99" s="4"/>
      <c r="X99" s="4">
        <v>230889.48670783194</v>
      </c>
      <c r="Y99" s="4">
        <f t="shared" si="5"/>
        <v>230889.48670783194</v>
      </c>
      <c r="Z99" s="4"/>
      <c r="AA99" s="4"/>
      <c r="AB99" s="17" t="s">
        <v>57</v>
      </c>
      <c r="AC99" s="4"/>
      <c r="AD99" s="4">
        <v>10010189</v>
      </c>
      <c r="AE99" s="4" t="s">
        <v>231</v>
      </c>
    </row>
    <row r="100" spans="1:31" s="1" customFormat="1" ht="18" customHeight="1" x14ac:dyDescent="0.25">
      <c r="A100" s="4">
        <v>10010190</v>
      </c>
      <c r="B100" s="2" t="s">
        <v>47</v>
      </c>
      <c r="C100" s="5" t="s">
        <v>48</v>
      </c>
      <c r="D100" s="13" t="s">
        <v>689</v>
      </c>
      <c r="E100" s="14" t="s">
        <v>74</v>
      </c>
      <c r="F100" s="2" t="s">
        <v>49</v>
      </c>
      <c r="G100" s="4" t="s">
        <v>98</v>
      </c>
      <c r="H100" s="4" t="s">
        <v>129</v>
      </c>
      <c r="I100" s="4" t="s">
        <v>130</v>
      </c>
      <c r="J100" s="4" t="s">
        <v>218</v>
      </c>
      <c r="K100" s="4" t="s">
        <v>229</v>
      </c>
      <c r="L100" s="4">
        <v>1</v>
      </c>
      <c r="M100" s="4">
        <v>29705.080161241534</v>
      </c>
      <c r="N100" s="15">
        <f t="shared" si="4"/>
        <v>29705.080161241534</v>
      </c>
      <c r="O100" s="16">
        <f t="shared" si="3"/>
        <v>34457.892987040177</v>
      </c>
      <c r="P100" s="4">
        <v>0</v>
      </c>
      <c r="Q100" s="17" t="s">
        <v>57</v>
      </c>
      <c r="R100" s="2" t="s">
        <v>599</v>
      </c>
      <c r="S100" s="5" t="s">
        <v>68</v>
      </c>
      <c r="T100" s="4" t="s">
        <v>230</v>
      </c>
      <c r="U100" s="4" t="s">
        <v>593</v>
      </c>
      <c r="V100" s="4"/>
      <c r="W100" s="4"/>
      <c r="X100" s="4">
        <v>29705.080161241534</v>
      </c>
      <c r="Y100" s="4">
        <f t="shared" si="5"/>
        <v>29705.080161241534</v>
      </c>
      <c r="Z100" s="4"/>
      <c r="AA100" s="4"/>
      <c r="AB100" s="17" t="s">
        <v>57</v>
      </c>
      <c r="AC100" s="4"/>
      <c r="AD100" s="4">
        <v>10010190</v>
      </c>
      <c r="AE100" s="4" t="s">
        <v>231</v>
      </c>
    </row>
    <row r="101" spans="1:31" s="1" customFormat="1" ht="18" customHeight="1" x14ac:dyDescent="0.25">
      <c r="A101" s="4">
        <v>10010191</v>
      </c>
      <c r="B101" s="2" t="s">
        <v>47</v>
      </c>
      <c r="C101" s="5" t="s">
        <v>48</v>
      </c>
      <c r="D101" s="13" t="s">
        <v>690</v>
      </c>
      <c r="E101" s="14" t="s">
        <v>74</v>
      </c>
      <c r="F101" s="2" t="s">
        <v>49</v>
      </c>
      <c r="G101" s="4" t="s">
        <v>98</v>
      </c>
      <c r="H101" s="4" t="s">
        <v>129</v>
      </c>
      <c r="I101" s="4" t="s">
        <v>130</v>
      </c>
      <c r="J101" s="4" t="s">
        <v>219</v>
      </c>
      <c r="K101" s="4" t="s">
        <v>229</v>
      </c>
      <c r="L101" s="4">
        <v>5</v>
      </c>
      <c r="M101" s="4">
        <v>43207.389325442236</v>
      </c>
      <c r="N101" s="15">
        <f t="shared" si="4"/>
        <v>216036.94662721117</v>
      </c>
      <c r="O101" s="16">
        <f t="shared" si="3"/>
        <v>250602.85808756493</v>
      </c>
      <c r="P101" s="4">
        <v>0</v>
      </c>
      <c r="Q101" s="17" t="s">
        <v>57</v>
      </c>
      <c r="R101" s="2" t="s">
        <v>599</v>
      </c>
      <c r="S101" s="5" t="s">
        <v>68</v>
      </c>
      <c r="T101" s="4" t="s">
        <v>230</v>
      </c>
      <c r="U101" s="4" t="s">
        <v>593</v>
      </c>
      <c r="V101" s="4"/>
      <c r="W101" s="4"/>
      <c r="X101" s="4">
        <v>216036.94662721117</v>
      </c>
      <c r="Y101" s="4">
        <f t="shared" si="5"/>
        <v>216036.94662721117</v>
      </c>
      <c r="Z101" s="4"/>
      <c r="AA101" s="4"/>
      <c r="AB101" s="17" t="s">
        <v>57</v>
      </c>
      <c r="AC101" s="4"/>
      <c r="AD101" s="4">
        <v>10010191</v>
      </c>
      <c r="AE101" s="4" t="s">
        <v>231</v>
      </c>
    </row>
    <row r="102" spans="1:31" s="1" customFormat="1" ht="18" customHeight="1" x14ac:dyDescent="0.25">
      <c r="A102" s="4">
        <v>10010192</v>
      </c>
      <c r="B102" s="2" t="s">
        <v>47</v>
      </c>
      <c r="C102" s="5" t="s">
        <v>48</v>
      </c>
      <c r="D102" s="13" t="s">
        <v>691</v>
      </c>
      <c r="E102" s="14" t="s">
        <v>74</v>
      </c>
      <c r="F102" s="2" t="s">
        <v>49</v>
      </c>
      <c r="G102" s="4" t="s">
        <v>98</v>
      </c>
      <c r="H102" s="4" t="s">
        <v>129</v>
      </c>
      <c r="I102" s="4" t="s">
        <v>130</v>
      </c>
      <c r="J102" s="4" t="s">
        <v>220</v>
      </c>
      <c r="K102" s="4" t="s">
        <v>229</v>
      </c>
      <c r="L102" s="4">
        <v>14</v>
      </c>
      <c r="M102" s="4">
        <v>45907.85115828237</v>
      </c>
      <c r="N102" s="15">
        <f t="shared" si="4"/>
        <v>642709.91621595318</v>
      </c>
      <c r="O102" s="16">
        <f t="shared" si="3"/>
        <v>745543.50281050568</v>
      </c>
      <c r="P102" s="4">
        <v>0</v>
      </c>
      <c r="Q102" s="17" t="s">
        <v>57</v>
      </c>
      <c r="R102" s="2" t="s">
        <v>599</v>
      </c>
      <c r="S102" s="5" t="s">
        <v>68</v>
      </c>
      <c r="T102" s="4" t="s">
        <v>230</v>
      </c>
      <c r="U102" s="4" t="s">
        <v>593</v>
      </c>
      <c r="V102" s="4"/>
      <c r="W102" s="4"/>
      <c r="X102" s="4">
        <v>642709.91621595318</v>
      </c>
      <c r="Y102" s="4">
        <f t="shared" si="5"/>
        <v>642709.91621595318</v>
      </c>
      <c r="Z102" s="4"/>
      <c r="AA102" s="4"/>
      <c r="AB102" s="17" t="s">
        <v>57</v>
      </c>
      <c r="AC102" s="4"/>
      <c r="AD102" s="4">
        <v>10010192</v>
      </c>
      <c r="AE102" s="4" t="s">
        <v>231</v>
      </c>
    </row>
    <row r="103" spans="1:31" s="1" customFormat="1" ht="18" customHeight="1" x14ac:dyDescent="0.25">
      <c r="A103" s="4">
        <v>10010193</v>
      </c>
      <c r="B103" s="2" t="s">
        <v>47</v>
      </c>
      <c r="C103" s="5" t="s">
        <v>48</v>
      </c>
      <c r="D103" s="13" t="s">
        <v>692</v>
      </c>
      <c r="E103" s="14" t="s">
        <v>74</v>
      </c>
      <c r="F103" s="2" t="s">
        <v>49</v>
      </c>
      <c r="G103" s="4" t="s">
        <v>98</v>
      </c>
      <c r="H103" s="4" t="s">
        <v>129</v>
      </c>
      <c r="I103" s="4" t="s">
        <v>130</v>
      </c>
      <c r="J103" s="4" t="s">
        <v>221</v>
      </c>
      <c r="K103" s="4" t="s">
        <v>229</v>
      </c>
      <c r="L103" s="4">
        <v>4</v>
      </c>
      <c r="M103" s="4">
        <v>67511.545821003485</v>
      </c>
      <c r="N103" s="15">
        <f t="shared" si="4"/>
        <v>270046.18328401394</v>
      </c>
      <c r="O103" s="16">
        <f t="shared" si="3"/>
        <v>313253.57260945614</v>
      </c>
      <c r="P103" s="4">
        <v>0</v>
      </c>
      <c r="Q103" s="17" t="s">
        <v>57</v>
      </c>
      <c r="R103" s="2" t="s">
        <v>599</v>
      </c>
      <c r="S103" s="5" t="s">
        <v>68</v>
      </c>
      <c r="T103" s="4" t="s">
        <v>230</v>
      </c>
      <c r="U103" s="4" t="s">
        <v>593</v>
      </c>
      <c r="V103" s="4"/>
      <c r="W103" s="4"/>
      <c r="X103" s="4">
        <v>270046.18328401394</v>
      </c>
      <c r="Y103" s="4">
        <f t="shared" si="5"/>
        <v>270046.18328401394</v>
      </c>
      <c r="Z103" s="4"/>
      <c r="AA103" s="4"/>
      <c r="AB103" s="17" t="s">
        <v>57</v>
      </c>
      <c r="AC103" s="4"/>
      <c r="AD103" s="4">
        <v>10010193</v>
      </c>
      <c r="AE103" s="4" t="s">
        <v>231</v>
      </c>
    </row>
    <row r="104" spans="1:31" s="1" customFormat="1" ht="18" customHeight="1" x14ac:dyDescent="0.25">
      <c r="A104" s="4">
        <v>10010196</v>
      </c>
      <c r="B104" s="2" t="s">
        <v>47</v>
      </c>
      <c r="C104" s="5" t="s">
        <v>48</v>
      </c>
      <c r="D104" s="13" t="s">
        <v>693</v>
      </c>
      <c r="E104" s="14" t="s">
        <v>74</v>
      </c>
      <c r="F104" s="2" t="s">
        <v>49</v>
      </c>
      <c r="G104" s="4" t="s">
        <v>100</v>
      </c>
      <c r="H104" s="4" t="s">
        <v>133</v>
      </c>
      <c r="I104" s="4" t="s">
        <v>134</v>
      </c>
      <c r="J104" s="4" t="s">
        <v>222</v>
      </c>
      <c r="K104" s="4" t="s">
        <v>229</v>
      </c>
      <c r="L104" s="4">
        <v>7</v>
      </c>
      <c r="M104" s="4">
        <v>148525.4008062077</v>
      </c>
      <c r="N104" s="15">
        <f t="shared" si="4"/>
        <v>1039677.805643454</v>
      </c>
      <c r="O104" s="16">
        <f t="shared" si="3"/>
        <v>1206026.2545464064</v>
      </c>
      <c r="P104" s="4">
        <v>0</v>
      </c>
      <c r="Q104" s="17" t="s">
        <v>57</v>
      </c>
      <c r="R104" s="2" t="s">
        <v>599</v>
      </c>
      <c r="S104" s="5" t="s">
        <v>68</v>
      </c>
      <c r="T104" s="4" t="s">
        <v>230</v>
      </c>
      <c r="U104" s="4" t="s">
        <v>593</v>
      </c>
      <c r="V104" s="4"/>
      <c r="W104" s="4"/>
      <c r="X104" s="4">
        <v>1039677.805643454</v>
      </c>
      <c r="Y104" s="4">
        <f t="shared" si="5"/>
        <v>1039677.805643454</v>
      </c>
      <c r="Z104" s="4"/>
      <c r="AA104" s="4"/>
      <c r="AB104" s="17" t="s">
        <v>57</v>
      </c>
      <c r="AC104" s="4"/>
      <c r="AD104" s="4">
        <v>10010196</v>
      </c>
      <c r="AE104" s="4" t="s">
        <v>231</v>
      </c>
    </row>
    <row r="105" spans="1:31" s="1" customFormat="1" ht="18" customHeight="1" x14ac:dyDescent="0.25">
      <c r="A105" s="4">
        <v>10010197</v>
      </c>
      <c r="B105" s="2" t="s">
        <v>47</v>
      </c>
      <c r="C105" s="5" t="s">
        <v>48</v>
      </c>
      <c r="D105" s="13" t="s">
        <v>694</v>
      </c>
      <c r="E105" s="14" t="s">
        <v>74</v>
      </c>
      <c r="F105" s="2" t="s">
        <v>49</v>
      </c>
      <c r="G105" s="4" t="s">
        <v>92</v>
      </c>
      <c r="H105" s="4" t="s">
        <v>122</v>
      </c>
      <c r="I105" s="4" t="s">
        <v>106</v>
      </c>
      <c r="J105" s="4" t="s">
        <v>223</v>
      </c>
      <c r="K105" s="4" t="s">
        <v>229</v>
      </c>
      <c r="L105" s="4">
        <v>8</v>
      </c>
      <c r="M105" s="4">
        <v>27004.618328401397</v>
      </c>
      <c r="N105" s="15">
        <f t="shared" si="4"/>
        <v>216036.94662721117</v>
      </c>
      <c r="O105" s="16">
        <f t="shared" si="3"/>
        <v>250602.85808756493</v>
      </c>
      <c r="P105" s="4">
        <v>0</v>
      </c>
      <c r="Q105" s="17" t="s">
        <v>57</v>
      </c>
      <c r="R105" s="2" t="s">
        <v>599</v>
      </c>
      <c r="S105" s="5" t="s">
        <v>68</v>
      </c>
      <c r="T105" s="4" t="s">
        <v>230</v>
      </c>
      <c r="U105" s="4" t="s">
        <v>593</v>
      </c>
      <c r="V105" s="4"/>
      <c r="W105" s="4"/>
      <c r="X105" s="4">
        <v>216036.94662721117</v>
      </c>
      <c r="Y105" s="4">
        <f t="shared" si="5"/>
        <v>216036.94662721117</v>
      </c>
      <c r="Z105" s="4"/>
      <c r="AA105" s="4"/>
      <c r="AB105" s="17" t="s">
        <v>57</v>
      </c>
      <c r="AC105" s="4"/>
      <c r="AD105" s="4">
        <v>10010197</v>
      </c>
      <c r="AE105" s="4" t="s">
        <v>231</v>
      </c>
    </row>
    <row r="106" spans="1:31" s="1" customFormat="1" ht="18" customHeight="1" x14ac:dyDescent="0.25">
      <c r="A106" s="4">
        <v>10010198</v>
      </c>
      <c r="B106" s="2" t="s">
        <v>47</v>
      </c>
      <c r="C106" s="5" t="s">
        <v>48</v>
      </c>
      <c r="D106" s="13" t="s">
        <v>695</v>
      </c>
      <c r="E106" s="14" t="s">
        <v>74</v>
      </c>
      <c r="F106" s="2" t="s">
        <v>49</v>
      </c>
      <c r="G106" s="4" t="s">
        <v>92</v>
      </c>
      <c r="H106" s="4" t="s">
        <v>122</v>
      </c>
      <c r="I106" s="4" t="s">
        <v>106</v>
      </c>
      <c r="J106" s="4" t="s">
        <v>224</v>
      </c>
      <c r="K106" s="4" t="s">
        <v>229</v>
      </c>
      <c r="L106" s="4">
        <v>16</v>
      </c>
      <c r="M106" s="4">
        <v>27004.618328401397</v>
      </c>
      <c r="N106" s="15">
        <f t="shared" si="4"/>
        <v>432073.89325442235</v>
      </c>
      <c r="O106" s="16">
        <f t="shared" si="3"/>
        <v>501205.71617512987</v>
      </c>
      <c r="P106" s="4">
        <v>0</v>
      </c>
      <c r="Q106" s="17" t="s">
        <v>57</v>
      </c>
      <c r="R106" s="2" t="s">
        <v>599</v>
      </c>
      <c r="S106" s="5" t="s">
        <v>68</v>
      </c>
      <c r="T106" s="4" t="s">
        <v>230</v>
      </c>
      <c r="U106" s="4" t="s">
        <v>593</v>
      </c>
      <c r="V106" s="4"/>
      <c r="W106" s="4"/>
      <c r="X106" s="4">
        <v>432073.89325442235</v>
      </c>
      <c r="Y106" s="4">
        <f t="shared" si="5"/>
        <v>432073.89325442235</v>
      </c>
      <c r="Z106" s="4"/>
      <c r="AA106" s="4"/>
      <c r="AB106" s="17" t="s">
        <v>57</v>
      </c>
      <c r="AC106" s="4"/>
      <c r="AD106" s="4">
        <v>10010198</v>
      </c>
      <c r="AE106" s="4" t="s">
        <v>231</v>
      </c>
    </row>
    <row r="107" spans="1:31" s="1" customFormat="1" ht="18" customHeight="1" x14ac:dyDescent="0.25">
      <c r="A107" s="4">
        <v>10010202</v>
      </c>
      <c r="B107" s="2" t="s">
        <v>47</v>
      </c>
      <c r="C107" s="5" t="s">
        <v>48</v>
      </c>
      <c r="D107" s="13" t="s">
        <v>696</v>
      </c>
      <c r="E107" s="14" t="s">
        <v>74</v>
      </c>
      <c r="F107" s="2" t="s">
        <v>49</v>
      </c>
      <c r="G107" s="4" t="s">
        <v>80</v>
      </c>
      <c r="H107" s="4" t="s">
        <v>101</v>
      </c>
      <c r="I107" s="4" t="s">
        <v>102</v>
      </c>
      <c r="J107" s="4" t="s">
        <v>225</v>
      </c>
      <c r="K107" s="4" t="s">
        <v>229</v>
      </c>
      <c r="L107" s="4">
        <v>1</v>
      </c>
      <c r="M107" s="4">
        <v>4050.6927492602094</v>
      </c>
      <c r="N107" s="15">
        <f t="shared" si="4"/>
        <v>4050.6927492602094</v>
      </c>
      <c r="O107" s="16">
        <f t="shared" si="3"/>
        <v>4698.8035891418431</v>
      </c>
      <c r="P107" s="4">
        <v>0</v>
      </c>
      <c r="Q107" s="17" t="s">
        <v>57</v>
      </c>
      <c r="R107" s="2" t="s">
        <v>599</v>
      </c>
      <c r="S107" s="5" t="s">
        <v>68</v>
      </c>
      <c r="T107" s="4" t="s">
        <v>230</v>
      </c>
      <c r="U107" s="4" t="s">
        <v>593</v>
      </c>
      <c r="V107" s="4"/>
      <c r="W107" s="4"/>
      <c r="X107" s="4">
        <v>4050.6927492602094</v>
      </c>
      <c r="Y107" s="4">
        <f t="shared" si="5"/>
        <v>4050.6927492602094</v>
      </c>
      <c r="Z107" s="4"/>
      <c r="AA107" s="4"/>
      <c r="AB107" s="17" t="s">
        <v>57</v>
      </c>
      <c r="AC107" s="4"/>
      <c r="AD107" s="4">
        <v>10010202</v>
      </c>
      <c r="AE107" s="4" t="s">
        <v>231</v>
      </c>
    </row>
    <row r="108" spans="1:31" s="1" customFormat="1" ht="18" customHeight="1" x14ac:dyDescent="0.25">
      <c r="A108" s="4">
        <v>10010203</v>
      </c>
      <c r="B108" s="2" t="s">
        <v>47</v>
      </c>
      <c r="C108" s="5" t="s">
        <v>48</v>
      </c>
      <c r="D108" s="13" t="s">
        <v>697</v>
      </c>
      <c r="E108" s="14" t="s">
        <v>74</v>
      </c>
      <c r="F108" s="2" t="s">
        <v>49</v>
      </c>
      <c r="G108" s="4" t="s">
        <v>80</v>
      </c>
      <c r="H108" s="4" t="s">
        <v>101</v>
      </c>
      <c r="I108" s="4" t="s">
        <v>102</v>
      </c>
      <c r="J108" s="4" t="s">
        <v>226</v>
      </c>
      <c r="K108" s="4" t="s">
        <v>229</v>
      </c>
      <c r="L108" s="4">
        <v>1</v>
      </c>
      <c r="M108" s="4">
        <v>675.11545821003494</v>
      </c>
      <c r="N108" s="15">
        <f t="shared" si="4"/>
        <v>675.11545821003494</v>
      </c>
      <c r="O108" s="16">
        <f t="shared" si="3"/>
        <v>783.13393152364051</v>
      </c>
      <c r="P108" s="4">
        <v>0</v>
      </c>
      <c r="Q108" s="17" t="s">
        <v>57</v>
      </c>
      <c r="R108" s="2" t="s">
        <v>599</v>
      </c>
      <c r="S108" s="5" t="s">
        <v>68</v>
      </c>
      <c r="T108" s="4" t="s">
        <v>230</v>
      </c>
      <c r="U108" s="4" t="s">
        <v>593</v>
      </c>
      <c r="V108" s="4"/>
      <c r="W108" s="4"/>
      <c r="X108" s="4">
        <v>675.11545821003494</v>
      </c>
      <c r="Y108" s="4">
        <f t="shared" si="5"/>
        <v>675.11545821003494</v>
      </c>
      <c r="Z108" s="4"/>
      <c r="AA108" s="4"/>
      <c r="AB108" s="17" t="s">
        <v>57</v>
      </c>
      <c r="AC108" s="4"/>
      <c r="AD108" s="4">
        <v>10010203</v>
      </c>
      <c r="AE108" s="4" t="s">
        <v>231</v>
      </c>
    </row>
    <row r="109" spans="1:31" s="1" customFormat="1" ht="18" customHeight="1" x14ac:dyDescent="0.25">
      <c r="A109" s="4">
        <v>10010204</v>
      </c>
      <c r="B109" s="2" t="s">
        <v>47</v>
      </c>
      <c r="C109" s="5" t="s">
        <v>48</v>
      </c>
      <c r="D109" s="13" t="s">
        <v>698</v>
      </c>
      <c r="E109" s="14" t="s">
        <v>74</v>
      </c>
      <c r="F109" s="2" t="s">
        <v>49</v>
      </c>
      <c r="G109" s="4" t="s">
        <v>80</v>
      </c>
      <c r="H109" s="4" t="s">
        <v>101</v>
      </c>
      <c r="I109" s="4" t="s">
        <v>102</v>
      </c>
      <c r="J109" s="4" t="s">
        <v>227</v>
      </c>
      <c r="K109" s="4" t="s">
        <v>229</v>
      </c>
      <c r="L109" s="4">
        <v>16</v>
      </c>
      <c r="M109" s="4">
        <v>4050.6927492602094</v>
      </c>
      <c r="N109" s="15">
        <f t="shared" si="4"/>
        <v>64811.083988163351</v>
      </c>
      <c r="O109" s="16">
        <f t="shared" si="3"/>
        <v>75180.857426269489</v>
      </c>
      <c r="P109" s="4">
        <v>0</v>
      </c>
      <c r="Q109" s="17" t="s">
        <v>57</v>
      </c>
      <c r="R109" s="2" t="s">
        <v>599</v>
      </c>
      <c r="S109" s="5" t="s">
        <v>68</v>
      </c>
      <c r="T109" s="4" t="s">
        <v>230</v>
      </c>
      <c r="U109" s="4" t="s">
        <v>593</v>
      </c>
      <c r="V109" s="4"/>
      <c r="W109" s="4"/>
      <c r="X109" s="4">
        <v>64811.083988163351</v>
      </c>
      <c r="Y109" s="4">
        <f t="shared" si="5"/>
        <v>64811.083988163351</v>
      </c>
      <c r="Z109" s="4"/>
      <c r="AA109" s="4"/>
      <c r="AB109" s="17" t="s">
        <v>57</v>
      </c>
      <c r="AC109" s="4"/>
      <c r="AD109" s="4">
        <v>10010204</v>
      </c>
      <c r="AE109" s="4" t="s">
        <v>231</v>
      </c>
    </row>
    <row r="110" spans="1:31" s="1" customFormat="1" ht="18" customHeight="1" x14ac:dyDescent="0.25">
      <c r="A110" s="4">
        <v>10010205</v>
      </c>
      <c r="B110" s="2" t="s">
        <v>47</v>
      </c>
      <c r="C110" s="5" t="s">
        <v>48</v>
      </c>
      <c r="D110" s="13" t="s">
        <v>699</v>
      </c>
      <c r="E110" s="14" t="s">
        <v>74</v>
      </c>
      <c r="F110" s="2" t="s">
        <v>49</v>
      </c>
      <c r="G110" s="4" t="s">
        <v>80</v>
      </c>
      <c r="H110" s="4" t="s">
        <v>101</v>
      </c>
      <c r="I110" s="4" t="s">
        <v>102</v>
      </c>
      <c r="J110" s="4" t="s">
        <v>228</v>
      </c>
      <c r="K110" s="4" t="s">
        <v>229</v>
      </c>
      <c r="L110" s="4">
        <v>1</v>
      </c>
      <c r="M110" s="4">
        <v>1350.2309164200699</v>
      </c>
      <c r="N110" s="15">
        <f t="shared" si="4"/>
        <v>1350.2309164200699</v>
      </c>
      <c r="O110" s="16">
        <f t="shared" si="3"/>
        <v>1566.267863047281</v>
      </c>
      <c r="P110" s="4">
        <v>0</v>
      </c>
      <c r="Q110" s="17" t="s">
        <v>57</v>
      </c>
      <c r="R110" s="2" t="s">
        <v>599</v>
      </c>
      <c r="S110" s="5" t="s">
        <v>68</v>
      </c>
      <c r="T110" s="4" t="s">
        <v>230</v>
      </c>
      <c r="U110" s="4" t="s">
        <v>593</v>
      </c>
      <c r="V110" s="4"/>
      <c r="W110" s="4"/>
      <c r="X110" s="4">
        <v>1350.2309164200699</v>
      </c>
      <c r="Y110" s="4">
        <f t="shared" si="5"/>
        <v>1350.2309164200699</v>
      </c>
      <c r="Z110" s="4"/>
      <c r="AA110" s="4"/>
      <c r="AB110" s="17" t="s">
        <v>57</v>
      </c>
      <c r="AC110" s="4"/>
      <c r="AD110" s="4">
        <v>10010205</v>
      </c>
      <c r="AE110" s="4" t="s">
        <v>231</v>
      </c>
    </row>
    <row r="111" spans="1:31" s="1" customFormat="1" ht="18" customHeight="1" x14ac:dyDescent="0.25">
      <c r="A111" s="4">
        <v>10008619</v>
      </c>
      <c r="B111" s="2" t="s">
        <v>47</v>
      </c>
      <c r="C111" s="5" t="s">
        <v>48</v>
      </c>
      <c r="D111" s="13" t="s">
        <v>700</v>
      </c>
      <c r="E111" s="14" t="s">
        <v>74</v>
      </c>
      <c r="F111" s="2" t="s">
        <v>49</v>
      </c>
      <c r="G111" s="4" t="s">
        <v>232</v>
      </c>
      <c r="H111" s="4" t="s">
        <v>246</v>
      </c>
      <c r="I111" s="4" t="s">
        <v>247</v>
      </c>
      <c r="J111" s="7" t="s">
        <v>272</v>
      </c>
      <c r="K111" s="4" t="s">
        <v>229</v>
      </c>
      <c r="L111" s="4">
        <v>6</v>
      </c>
      <c r="M111" s="6">
        <v>734326.87715420732</v>
      </c>
      <c r="N111" s="6">
        <f>L111*M111</f>
        <v>4405961.2629252439</v>
      </c>
      <c r="O111" s="6">
        <f t="shared" si="3"/>
        <v>5110915.0649932828</v>
      </c>
      <c r="P111" s="4">
        <v>0</v>
      </c>
      <c r="Q111" s="17" t="s">
        <v>57</v>
      </c>
      <c r="R111" s="2" t="s">
        <v>598</v>
      </c>
      <c r="S111" s="5" t="s">
        <v>68</v>
      </c>
      <c r="T111" s="4" t="s">
        <v>312</v>
      </c>
      <c r="U111" s="4" t="s">
        <v>593</v>
      </c>
      <c r="V111" s="4"/>
      <c r="W111" s="4"/>
      <c r="X111" s="4">
        <v>24407270.263564344</v>
      </c>
      <c r="Y111" s="4">
        <f t="shared" si="5"/>
        <v>24407270.263564344</v>
      </c>
      <c r="Z111" s="4"/>
      <c r="AA111" s="4"/>
      <c r="AB111" s="17" t="s">
        <v>57</v>
      </c>
      <c r="AC111" s="4"/>
      <c r="AD111" s="4">
        <v>10008619</v>
      </c>
      <c r="AE111" s="4" t="s">
        <v>231</v>
      </c>
    </row>
    <row r="112" spans="1:31" s="1" customFormat="1" ht="18" customHeight="1" x14ac:dyDescent="0.25">
      <c r="A112" s="4">
        <v>10005974</v>
      </c>
      <c r="B112" s="2" t="s">
        <v>47</v>
      </c>
      <c r="C112" s="5" t="s">
        <v>48</v>
      </c>
      <c r="D112" s="13" t="s">
        <v>701</v>
      </c>
      <c r="E112" s="14" t="s">
        <v>74</v>
      </c>
      <c r="F112" s="2" t="s">
        <v>49</v>
      </c>
      <c r="G112" s="4" t="s">
        <v>233</v>
      </c>
      <c r="H112" s="4" t="s">
        <v>248</v>
      </c>
      <c r="I112" s="4" t="s">
        <v>249</v>
      </c>
      <c r="J112" s="7" t="s">
        <v>273</v>
      </c>
      <c r="K112" s="4" t="s">
        <v>229</v>
      </c>
      <c r="L112" s="4">
        <v>6</v>
      </c>
      <c r="M112" s="6">
        <v>471440.319353742</v>
      </c>
      <c r="N112" s="6">
        <f t="shared" ref="N112:N175" si="6">L112*M112</f>
        <v>2828641.9161224519</v>
      </c>
      <c r="O112" s="6">
        <f t="shared" si="3"/>
        <v>3281224.622702044</v>
      </c>
      <c r="P112" s="4">
        <v>0</v>
      </c>
      <c r="Q112" s="17" t="s">
        <v>57</v>
      </c>
      <c r="R112" s="2" t="s">
        <v>598</v>
      </c>
      <c r="S112" s="5" t="s">
        <v>68</v>
      </c>
      <c r="T112" s="4" t="s">
        <v>312</v>
      </c>
      <c r="U112" s="4" t="s">
        <v>593</v>
      </c>
      <c r="V112" s="4"/>
      <c r="W112" s="4"/>
      <c r="X112" s="4">
        <v>55471068.780828051</v>
      </c>
      <c r="Y112" s="4">
        <f t="shared" si="5"/>
        <v>55471068.780828051</v>
      </c>
      <c r="Z112" s="4"/>
      <c r="AA112" s="4"/>
      <c r="AB112" s="17" t="s">
        <v>57</v>
      </c>
      <c r="AC112" s="4"/>
      <c r="AD112" s="4">
        <v>10005974</v>
      </c>
      <c r="AE112" s="4" t="s">
        <v>231</v>
      </c>
    </row>
    <row r="113" spans="1:31" s="1" customFormat="1" ht="18" customHeight="1" x14ac:dyDescent="0.25">
      <c r="A113" s="4">
        <v>10005975</v>
      </c>
      <c r="B113" s="2" t="s">
        <v>47</v>
      </c>
      <c r="C113" s="5" t="s">
        <v>48</v>
      </c>
      <c r="D113" s="13" t="s">
        <v>702</v>
      </c>
      <c r="E113" s="14" t="s">
        <v>74</v>
      </c>
      <c r="F113" s="2" t="s">
        <v>49</v>
      </c>
      <c r="G113" s="4" t="s">
        <v>233</v>
      </c>
      <c r="H113" s="4" t="s">
        <v>248</v>
      </c>
      <c r="I113" s="4" t="s">
        <v>249</v>
      </c>
      <c r="J113" s="7" t="s">
        <v>274</v>
      </c>
      <c r="K113" s="4" t="s">
        <v>229</v>
      </c>
      <c r="L113" s="4">
        <v>6</v>
      </c>
      <c r="M113" s="6">
        <v>471440.319353742</v>
      </c>
      <c r="N113" s="6">
        <f t="shared" si="6"/>
        <v>2828641.9161224519</v>
      </c>
      <c r="O113" s="6">
        <f t="shared" si="3"/>
        <v>3281224.622702044</v>
      </c>
      <c r="P113" s="4">
        <v>0</v>
      </c>
      <c r="Q113" s="17" t="s">
        <v>57</v>
      </c>
      <c r="R113" s="2" t="s">
        <v>598</v>
      </c>
      <c r="S113" s="5" t="s">
        <v>68</v>
      </c>
      <c r="T113" s="4" t="s">
        <v>312</v>
      </c>
      <c r="U113" s="4" t="s">
        <v>593</v>
      </c>
      <c r="V113" s="4"/>
      <c r="W113" s="4"/>
      <c r="X113" s="4">
        <v>61667082.501252621</v>
      </c>
      <c r="Y113" s="4">
        <f t="shared" si="5"/>
        <v>61667082.501252621</v>
      </c>
      <c r="Z113" s="4"/>
      <c r="AA113" s="4"/>
      <c r="AB113" s="17" t="s">
        <v>57</v>
      </c>
      <c r="AC113" s="4"/>
      <c r="AD113" s="4">
        <v>10005975</v>
      </c>
      <c r="AE113" s="4" t="s">
        <v>231</v>
      </c>
    </row>
    <row r="114" spans="1:31" s="1" customFormat="1" ht="18" customHeight="1" x14ac:dyDescent="0.25">
      <c r="A114" s="4">
        <v>10005872</v>
      </c>
      <c r="B114" s="2" t="s">
        <v>47</v>
      </c>
      <c r="C114" s="5" t="s">
        <v>48</v>
      </c>
      <c r="D114" s="13" t="s">
        <v>703</v>
      </c>
      <c r="E114" s="14" t="s">
        <v>74</v>
      </c>
      <c r="F114" s="2" t="s">
        <v>49</v>
      </c>
      <c r="G114" s="4" t="s">
        <v>234</v>
      </c>
      <c r="H114" s="4" t="s">
        <v>250</v>
      </c>
      <c r="I114" s="4" t="s">
        <v>251</v>
      </c>
      <c r="J114" s="7" t="s">
        <v>275</v>
      </c>
      <c r="K114" s="4" t="s">
        <v>229</v>
      </c>
      <c r="L114" s="4">
        <v>8</v>
      </c>
      <c r="M114" s="6">
        <v>261310.98303471805</v>
      </c>
      <c r="N114" s="6">
        <f t="shared" si="6"/>
        <v>2090487.8642777444</v>
      </c>
      <c r="O114" s="6">
        <f t="shared" si="3"/>
        <v>2424965.9225621833</v>
      </c>
      <c r="P114" s="4">
        <v>0</v>
      </c>
      <c r="Q114" s="17" t="s">
        <v>57</v>
      </c>
      <c r="R114" s="2" t="s">
        <v>598</v>
      </c>
      <c r="S114" s="5" t="s">
        <v>68</v>
      </c>
      <c r="T114" s="4" t="s">
        <v>312</v>
      </c>
      <c r="U114" s="4" t="s">
        <v>593</v>
      </c>
      <c r="V114" s="4"/>
      <c r="W114" s="4"/>
      <c r="X114" s="4">
        <v>53131864.276579924</v>
      </c>
      <c r="Y114" s="4">
        <f t="shared" si="5"/>
        <v>53131864.276579924</v>
      </c>
      <c r="Z114" s="4"/>
      <c r="AA114" s="4"/>
      <c r="AB114" s="17" t="s">
        <v>57</v>
      </c>
      <c r="AC114" s="4"/>
      <c r="AD114" s="4">
        <v>10005872</v>
      </c>
      <c r="AE114" s="4" t="s">
        <v>231</v>
      </c>
    </row>
    <row r="115" spans="1:31" s="1" customFormat="1" ht="18" customHeight="1" x14ac:dyDescent="0.25">
      <c r="A115" s="4">
        <v>10013066</v>
      </c>
      <c r="B115" s="2" t="s">
        <v>47</v>
      </c>
      <c r="C115" s="5" t="s">
        <v>48</v>
      </c>
      <c r="D115" s="13" t="s">
        <v>704</v>
      </c>
      <c r="E115" s="14" t="s">
        <v>74</v>
      </c>
      <c r="F115" s="2" t="s">
        <v>49</v>
      </c>
      <c r="G115" s="4" t="s">
        <v>232</v>
      </c>
      <c r="H115" s="4" t="s">
        <v>246</v>
      </c>
      <c r="I115" s="4" t="s">
        <v>247</v>
      </c>
      <c r="J115" s="7" t="s">
        <v>276</v>
      </c>
      <c r="K115" s="4" t="s">
        <v>229</v>
      </c>
      <c r="L115" s="4">
        <v>4</v>
      </c>
      <c r="M115" s="6">
        <v>479111.02418213798</v>
      </c>
      <c r="N115" s="6">
        <f t="shared" si="6"/>
        <v>1916444.0967285519</v>
      </c>
      <c r="O115" s="6">
        <f t="shared" si="3"/>
        <v>2223075.1522051198</v>
      </c>
      <c r="P115" s="4">
        <v>0</v>
      </c>
      <c r="Q115" s="17" t="s">
        <v>57</v>
      </c>
      <c r="R115" s="2" t="s">
        <v>598</v>
      </c>
      <c r="S115" s="5" t="s">
        <v>68</v>
      </c>
      <c r="T115" s="4" t="s">
        <v>312</v>
      </c>
      <c r="U115" s="4" t="s">
        <v>593</v>
      </c>
      <c r="V115" s="4"/>
      <c r="W115" s="4"/>
      <c r="X115" s="4">
        <v>277355.34390414029</v>
      </c>
      <c r="Y115" s="4">
        <f t="shared" si="5"/>
        <v>277355.34390414029</v>
      </c>
      <c r="Z115" s="4"/>
      <c r="AA115" s="4"/>
      <c r="AB115" s="17" t="s">
        <v>57</v>
      </c>
      <c r="AC115" s="4"/>
      <c r="AD115" s="4">
        <v>10013066</v>
      </c>
      <c r="AE115" s="4" t="s">
        <v>231</v>
      </c>
    </row>
    <row r="116" spans="1:31" s="1" customFormat="1" ht="18" customHeight="1" x14ac:dyDescent="0.25">
      <c r="A116" s="4">
        <v>10013083</v>
      </c>
      <c r="B116" s="2" t="s">
        <v>47</v>
      </c>
      <c r="C116" s="5" t="s">
        <v>48</v>
      </c>
      <c r="D116" s="13" t="s">
        <v>705</v>
      </c>
      <c r="E116" s="14" t="s">
        <v>74</v>
      </c>
      <c r="F116" s="2" t="s">
        <v>49</v>
      </c>
      <c r="G116" s="4" t="s">
        <v>235</v>
      </c>
      <c r="H116" s="4" t="s">
        <v>252</v>
      </c>
      <c r="I116" s="4" t="s">
        <v>106</v>
      </c>
      <c r="J116" s="7" t="s">
        <v>277</v>
      </c>
      <c r="K116" s="4" t="s">
        <v>229</v>
      </c>
      <c r="L116" s="4">
        <v>10</v>
      </c>
      <c r="M116" s="6">
        <v>137500.24625229233</v>
      </c>
      <c r="N116" s="6">
        <f t="shared" si="6"/>
        <v>1375002.4625229232</v>
      </c>
      <c r="O116" s="6">
        <f t="shared" si="3"/>
        <v>1595002.8565265909</v>
      </c>
      <c r="P116" s="4">
        <v>0</v>
      </c>
      <c r="Q116" s="17" t="s">
        <v>57</v>
      </c>
      <c r="R116" s="2" t="s">
        <v>598</v>
      </c>
      <c r="S116" s="5" t="s">
        <v>68</v>
      </c>
      <c r="T116" s="4" t="s">
        <v>312</v>
      </c>
      <c r="U116" s="4" t="s">
        <v>593</v>
      </c>
      <c r="V116" s="4"/>
      <c r="W116" s="4"/>
      <c r="X116" s="4">
        <v>2035683.5618624634</v>
      </c>
      <c r="Y116" s="4">
        <f t="shared" si="5"/>
        <v>2035683.5618624634</v>
      </c>
      <c r="Z116" s="4"/>
      <c r="AA116" s="4"/>
      <c r="AB116" s="17" t="s">
        <v>57</v>
      </c>
      <c r="AC116" s="4"/>
      <c r="AD116" s="4">
        <v>10013083</v>
      </c>
      <c r="AE116" s="4" t="s">
        <v>231</v>
      </c>
    </row>
    <row r="117" spans="1:31" s="1" customFormat="1" ht="18" customHeight="1" x14ac:dyDescent="0.25">
      <c r="A117" s="4">
        <v>10013097</v>
      </c>
      <c r="B117" s="2" t="s">
        <v>47</v>
      </c>
      <c r="C117" s="5" t="s">
        <v>48</v>
      </c>
      <c r="D117" s="13" t="s">
        <v>706</v>
      </c>
      <c r="E117" s="14" t="s">
        <v>74</v>
      </c>
      <c r="F117" s="2" t="s">
        <v>49</v>
      </c>
      <c r="G117" s="4" t="s">
        <v>235</v>
      </c>
      <c r="H117" s="4" t="s">
        <v>252</v>
      </c>
      <c r="I117" s="4" t="s">
        <v>106</v>
      </c>
      <c r="J117" s="7" t="s">
        <v>278</v>
      </c>
      <c r="K117" s="4" t="s">
        <v>229</v>
      </c>
      <c r="L117" s="4">
        <v>8</v>
      </c>
      <c r="M117" s="6">
        <v>158238.95354953353</v>
      </c>
      <c r="N117" s="6">
        <f t="shared" si="6"/>
        <v>1265911.6283962682</v>
      </c>
      <c r="O117" s="6">
        <f t="shared" si="3"/>
        <v>1468457.4889396711</v>
      </c>
      <c r="P117" s="4">
        <v>0</v>
      </c>
      <c r="Q117" s="17" t="s">
        <v>57</v>
      </c>
      <c r="R117" s="2" t="s">
        <v>598</v>
      </c>
      <c r="S117" s="5" t="s">
        <v>68</v>
      </c>
      <c r="T117" s="4" t="s">
        <v>312</v>
      </c>
      <c r="U117" s="4" t="s">
        <v>593</v>
      </c>
      <c r="V117" s="4"/>
      <c r="W117" s="4"/>
      <c r="X117" s="4">
        <v>1265911.6283962682</v>
      </c>
      <c r="Y117" s="4">
        <f t="shared" si="5"/>
        <v>1265911.6283962682</v>
      </c>
      <c r="Z117" s="4"/>
      <c r="AA117" s="4"/>
      <c r="AB117" s="17" t="s">
        <v>57</v>
      </c>
      <c r="AC117" s="4"/>
      <c r="AD117" s="4">
        <v>10013097</v>
      </c>
      <c r="AE117" s="4" t="s">
        <v>231</v>
      </c>
    </row>
    <row r="118" spans="1:31" s="1" customFormat="1" ht="18" customHeight="1" x14ac:dyDescent="0.25">
      <c r="A118" s="4">
        <v>10013082</v>
      </c>
      <c r="B118" s="2" t="s">
        <v>47</v>
      </c>
      <c r="C118" s="5" t="s">
        <v>48</v>
      </c>
      <c r="D118" s="13" t="s">
        <v>707</v>
      </c>
      <c r="E118" s="14" t="s">
        <v>74</v>
      </c>
      <c r="F118" s="2" t="s">
        <v>49</v>
      </c>
      <c r="G118" s="4" t="s">
        <v>235</v>
      </c>
      <c r="H118" s="4" t="s">
        <v>252</v>
      </c>
      <c r="I118" s="4" t="s">
        <v>106</v>
      </c>
      <c r="J118" s="7" t="s">
        <v>279</v>
      </c>
      <c r="K118" s="4" t="s">
        <v>229</v>
      </c>
      <c r="L118" s="4">
        <v>8</v>
      </c>
      <c r="M118" s="6">
        <v>157393.92210077631</v>
      </c>
      <c r="N118" s="6">
        <f t="shared" si="6"/>
        <v>1259151.3768062105</v>
      </c>
      <c r="O118" s="6">
        <f t="shared" si="3"/>
        <v>1460615.5970952041</v>
      </c>
      <c r="P118" s="4">
        <v>0</v>
      </c>
      <c r="Q118" s="17" t="s">
        <v>57</v>
      </c>
      <c r="R118" s="2" t="s">
        <v>598</v>
      </c>
      <c r="S118" s="5" t="s">
        <v>68</v>
      </c>
      <c r="T118" s="4" t="s">
        <v>312</v>
      </c>
      <c r="U118" s="4" t="s">
        <v>593</v>
      </c>
      <c r="V118" s="4"/>
      <c r="W118" s="4"/>
      <c r="X118" s="4">
        <v>1259151.3768062105</v>
      </c>
      <c r="Y118" s="4">
        <f t="shared" si="5"/>
        <v>1259151.3768062105</v>
      </c>
      <c r="Z118" s="4"/>
      <c r="AA118" s="4"/>
      <c r="AB118" s="17" t="s">
        <v>57</v>
      </c>
      <c r="AC118" s="4"/>
      <c r="AD118" s="4">
        <v>10013082</v>
      </c>
      <c r="AE118" s="4" t="s">
        <v>231</v>
      </c>
    </row>
    <row r="119" spans="1:31" s="1" customFormat="1" ht="18" customHeight="1" x14ac:dyDescent="0.25">
      <c r="A119" s="4">
        <v>10013081</v>
      </c>
      <c r="B119" s="2" t="s">
        <v>47</v>
      </c>
      <c r="C119" s="5" t="s">
        <v>48</v>
      </c>
      <c r="D119" s="13" t="s">
        <v>708</v>
      </c>
      <c r="E119" s="14" t="s">
        <v>74</v>
      </c>
      <c r="F119" s="2" t="s">
        <v>49</v>
      </c>
      <c r="G119" s="4" t="s">
        <v>236</v>
      </c>
      <c r="H119" s="4" t="s">
        <v>253</v>
      </c>
      <c r="I119" s="4" t="s">
        <v>254</v>
      </c>
      <c r="J119" s="7" t="s">
        <v>280</v>
      </c>
      <c r="K119" s="4" t="s">
        <v>229</v>
      </c>
      <c r="L119" s="4">
        <v>10</v>
      </c>
      <c r="M119" s="6">
        <v>102510.49245794587</v>
      </c>
      <c r="N119" s="6">
        <f t="shared" si="6"/>
        <v>1025104.9245794588</v>
      </c>
      <c r="O119" s="6">
        <f t="shared" si="3"/>
        <v>1189121.7125121721</v>
      </c>
      <c r="P119" s="4">
        <v>0</v>
      </c>
      <c r="Q119" s="17" t="s">
        <v>57</v>
      </c>
      <c r="R119" s="2" t="s">
        <v>598</v>
      </c>
      <c r="S119" s="5" t="s">
        <v>68</v>
      </c>
      <c r="T119" s="4" t="s">
        <v>312</v>
      </c>
      <c r="U119" s="4" t="s">
        <v>593</v>
      </c>
      <c r="V119" s="4"/>
      <c r="W119" s="4"/>
      <c r="X119" s="4">
        <v>1025104.9245794588</v>
      </c>
      <c r="Y119" s="4">
        <f t="shared" si="5"/>
        <v>1025104.9245794588</v>
      </c>
      <c r="Z119" s="4"/>
      <c r="AA119" s="4"/>
      <c r="AB119" s="17" t="s">
        <v>57</v>
      </c>
      <c r="AC119" s="4"/>
      <c r="AD119" s="4">
        <v>10013081</v>
      </c>
      <c r="AE119" s="4" t="s">
        <v>231</v>
      </c>
    </row>
    <row r="120" spans="1:31" s="1" customFormat="1" ht="18" customHeight="1" x14ac:dyDescent="0.25">
      <c r="A120" s="4">
        <v>10013080</v>
      </c>
      <c r="B120" s="2" t="s">
        <v>47</v>
      </c>
      <c r="C120" s="5" t="s">
        <v>48</v>
      </c>
      <c r="D120" s="13" t="s">
        <v>709</v>
      </c>
      <c r="E120" s="14" t="s">
        <v>74</v>
      </c>
      <c r="F120" s="2" t="s">
        <v>49</v>
      </c>
      <c r="G120" s="4" t="s">
        <v>236</v>
      </c>
      <c r="H120" s="4" t="s">
        <v>253</v>
      </c>
      <c r="I120" s="4" t="s">
        <v>254</v>
      </c>
      <c r="J120" s="7" t="s">
        <v>281</v>
      </c>
      <c r="K120" s="4" t="s">
        <v>229</v>
      </c>
      <c r="L120" s="4">
        <v>8</v>
      </c>
      <c r="M120" s="6">
        <v>102510.49245794587</v>
      </c>
      <c r="N120" s="6">
        <f t="shared" si="6"/>
        <v>820083.939663567</v>
      </c>
      <c r="O120" s="6">
        <f t="shared" si="3"/>
        <v>951297.37000973767</v>
      </c>
      <c r="P120" s="4">
        <v>0</v>
      </c>
      <c r="Q120" s="17" t="s">
        <v>57</v>
      </c>
      <c r="R120" s="2" t="s">
        <v>598</v>
      </c>
      <c r="S120" s="5" t="s">
        <v>68</v>
      </c>
      <c r="T120" s="4" t="s">
        <v>312</v>
      </c>
      <c r="U120" s="4" t="s">
        <v>593</v>
      </c>
      <c r="V120" s="4"/>
      <c r="W120" s="4"/>
      <c r="X120" s="4">
        <v>820083.939663567</v>
      </c>
      <c r="Y120" s="4">
        <f t="shared" si="5"/>
        <v>820083.939663567</v>
      </c>
      <c r="Z120" s="4"/>
      <c r="AA120" s="4"/>
      <c r="AB120" s="17" t="s">
        <v>57</v>
      </c>
      <c r="AC120" s="4"/>
      <c r="AD120" s="4">
        <v>10013080</v>
      </c>
      <c r="AE120" s="4" t="s">
        <v>231</v>
      </c>
    </row>
    <row r="121" spans="1:31" s="1" customFormat="1" ht="18" customHeight="1" x14ac:dyDescent="0.25">
      <c r="A121" s="4">
        <v>10005933</v>
      </c>
      <c r="B121" s="2" t="s">
        <v>47</v>
      </c>
      <c r="C121" s="5" t="s">
        <v>48</v>
      </c>
      <c r="D121" s="13" t="s">
        <v>710</v>
      </c>
      <c r="E121" s="14" t="s">
        <v>74</v>
      </c>
      <c r="F121" s="2" t="s">
        <v>49</v>
      </c>
      <c r="G121" s="4" t="s">
        <v>237</v>
      </c>
      <c r="H121" s="4" t="s">
        <v>255</v>
      </c>
      <c r="I121" s="4" t="s">
        <v>256</v>
      </c>
      <c r="J121" s="7" t="s">
        <v>282</v>
      </c>
      <c r="K121" s="4" t="s">
        <v>229</v>
      </c>
      <c r="L121" s="4">
        <v>2</v>
      </c>
      <c r="M121" s="6">
        <v>387738.59140039189</v>
      </c>
      <c r="N121" s="6">
        <f t="shared" si="6"/>
        <v>775477.18280078378</v>
      </c>
      <c r="O121" s="6">
        <f t="shared" si="3"/>
        <v>899553.53204890911</v>
      </c>
      <c r="P121" s="4">
        <v>0</v>
      </c>
      <c r="Q121" s="17" t="s">
        <v>57</v>
      </c>
      <c r="R121" s="2" t="s">
        <v>598</v>
      </c>
      <c r="S121" s="5" t="s">
        <v>68</v>
      </c>
      <c r="T121" s="4" t="s">
        <v>312</v>
      </c>
      <c r="U121" s="4" t="s">
        <v>593</v>
      </c>
      <c r="V121" s="4"/>
      <c r="W121" s="4"/>
      <c r="X121" s="4">
        <v>775477.18280078378</v>
      </c>
      <c r="Y121" s="4">
        <f t="shared" si="5"/>
        <v>775477.18280078378</v>
      </c>
      <c r="Z121" s="4"/>
      <c r="AA121" s="4"/>
      <c r="AB121" s="17" t="s">
        <v>57</v>
      </c>
      <c r="AC121" s="4"/>
      <c r="AD121" s="4">
        <v>10005933</v>
      </c>
      <c r="AE121" s="4" t="s">
        <v>231</v>
      </c>
    </row>
    <row r="122" spans="1:31" s="1" customFormat="1" ht="18" customHeight="1" x14ac:dyDescent="0.25">
      <c r="A122" s="4">
        <v>10013065</v>
      </c>
      <c r="B122" s="2" t="s">
        <v>47</v>
      </c>
      <c r="C122" s="5" t="s">
        <v>48</v>
      </c>
      <c r="D122" s="13" t="s">
        <v>711</v>
      </c>
      <c r="E122" s="14" t="s">
        <v>74</v>
      </c>
      <c r="F122" s="2" t="s">
        <v>49</v>
      </c>
      <c r="G122" s="4" t="s">
        <v>232</v>
      </c>
      <c r="H122" s="4" t="s">
        <v>246</v>
      </c>
      <c r="I122" s="4" t="s">
        <v>247</v>
      </c>
      <c r="J122" s="7" t="s">
        <v>283</v>
      </c>
      <c r="K122" s="4" t="s">
        <v>229</v>
      </c>
      <c r="L122" s="4">
        <v>2</v>
      </c>
      <c r="M122" s="6">
        <v>421190.93313958013</v>
      </c>
      <c r="N122" s="6">
        <f t="shared" si="6"/>
        <v>842381.86627916025</v>
      </c>
      <c r="O122" s="6">
        <f t="shared" si="3"/>
        <v>977162.96488382586</v>
      </c>
      <c r="P122" s="4">
        <v>0</v>
      </c>
      <c r="Q122" s="17" t="s">
        <v>57</v>
      </c>
      <c r="R122" s="2" t="s">
        <v>598</v>
      </c>
      <c r="S122" s="5" t="s">
        <v>68</v>
      </c>
      <c r="T122" s="4" t="s">
        <v>312</v>
      </c>
      <c r="U122" s="4" t="s">
        <v>593</v>
      </c>
      <c r="V122" s="4"/>
      <c r="W122" s="4"/>
      <c r="X122" s="4">
        <v>842381.86627916025</v>
      </c>
      <c r="Y122" s="4">
        <f t="shared" si="5"/>
        <v>842381.86627916025</v>
      </c>
      <c r="Z122" s="4"/>
      <c r="AA122" s="4"/>
      <c r="AB122" s="17" t="s">
        <v>57</v>
      </c>
      <c r="AC122" s="4"/>
      <c r="AD122" s="4">
        <v>10013065</v>
      </c>
      <c r="AE122" s="4" t="s">
        <v>231</v>
      </c>
    </row>
    <row r="123" spans="1:31" s="1" customFormat="1" ht="18" customHeight="1" x14ac:dyDescent="0.25">
      <c r="A123" s="4">
        <v>10013095</v>
      </c>
      <c r="B123" s="2" t="s">
        <v>47</v>
      </c>
      <c r="C123" s="5" t="s">
        <v>48</v>
      </c>
      <c r="D123" s="13" t="s">
        <v>712</v>
      </c>
      <c r="E123" s="14" t="s">
        <v>74</v>
      </c>
      <c r="F123" s="2" t="s">
        <v>49</v>
      </c>
      <c r="G123" s="4" t="s">
        <v>235</v>
      </c>
      <c r="H123" s="4" t="s">
        <v>252</v>
      </c>
      <c r="I123" s="4" t="s">
        <v>106</v>
      </c>
      <c r="J123" s="7" t="s">
        <v>284</v>
      </c>
      <c r="K123" s="4" t="s">
        <v>229</v>
      </c>
      <c r="L123" s="4">
        <v>4</v>
      </c>
      <c r="M123" s="6">
        <v>170816.29259651972</v>
      </c>
      <c r="N123" s="6">
        <f t="shared" si="6"/>
        <v>683265.17038607888</v>
      </c>
      <c r="O123" s="6">
        <f t="shared" si="3"/>
        <v>792587.59764785145</v>
      </c>
      <c r="P123" s="4">
        <v>0</v>
      </c>
      <c r="Q123" s="17" t="s">
        <v>57</v>
      </c>
      <c r="R123" s="2" t="s">
        <v>598</v>
      </c>
      <c r="S123" s="5" t="s">
        <v>68</v>
      </c>
      <c r="T123" s="4" t="s">
        <v>312</v>
      </c>
      <c r="U123" s="4" t="s">
        <v>593</v>
      </c>
      <c r="V123" s="4"/>
      <c r="W123" s="4"/>
      <c r="X123" s="4">
        <v>683265.17038607888</v>
      </c>
      <c r="Y123" s="4">
        <f t="shared" si="5"/>
        <v>683265.17038607888</v>
      </c>
      <c r="Z123" s="4"/>
      <c r="AA123" s="4"/>
      <c r="AB123" s="17" t="s">
        <v>57</v>
      </c>
      <c r="AC123" s="4"/>
      <c r="AD123" s="4">
        <v>10013095</v>
      </c>
      <c r="AE123" s="4" t="s">
        <v>231</v>
      </c>
    </row>
    <row r="124" spans="1:31" s="1" customFormat="1" ht="18" customHeight="1" x14ac:dyDescent="0.25">
      <c r="A124" s="4">
        <v>10005856</v>
      </c>
      <c r="B124" s="2" t="s">
        <v>47</v>
      </c>
      <c r="C124" s="5" t="s">
        <v>48</v>
      </c>
      <c r="D124" s="13" t="s">
        <v>713</v>
      </c>
      <c r="E124" s="14" t="s">
        <v>74</v>
      </c>
      <c r="F124" s="2" t="s">
        <v>49</v>
      </c>
      <c r="G124" s="4" t="s">
        <v>238</v>
      </c>
      <c r="H124" s="4" t="s">
        <v>257</v>
      </c>
      <c r="I124" s="4" t="s">
        <v>258</v>
      </c>
      <c r="J124" s="7" t="s">
        <v>285</v>
      </c>
      <c r="K124" s="4" t="s">
        <v>229</v>
      </c>
      <c r="L124" s="4">
        <v>20</v>
      </c>
      <c r="M124" s="6">
        <v>28136.821335715504</v>
      </c>
      <c r="N124" s="6">
        <f t="shared" si="6"/>
        <v>562736.42671431007</v>
      </c>
      <c r="O124" s="6">
        <f t="shared" si="3"/>
        <v>652774.25498859969</v>
      </c>
      <c r="P124" s="4">
        <v>0</v>
      </c>
      <c r="Q124" s="17" t="s">
        <v>57</v>
      </c>
      <c r="R124" s="2" t="s">
        <v>598</v>
      </c>
      <c r="S124" s="5" t="s">
        <v>68</v>
      </c>
      <c r="T124" s="4" t="s">
        <v>312</v>
      </c>
      <c r="U124" s="4" t="s">
        <v>593</v>
      </c>
      <c r="V124" s="4"/>
      <c r="W124" s="4"/>
      <c r="X124" s="4">
        <v>562736.42671431007</v>
      </c>
      <c r="Y124" s="4">
        <f t="shared" si="5"/>
        <v>562736.42671431007</v>
      </c>
      <c r="Z124" s="4"/>
      <c r="AA124" s="4"/>
      <c r="AB124" s="17" t="s">
        <v>57</v>
      </c>
      <c r="AC124" s="4"/>
      <c r="AD124" s="4">
        <v>10005856</v>
      </c>
      <c r="AE124" s="4" t="s">
        <v>231</v>
      </c>
    </row>
    <row r="125" spans="1:31" s="1" customFormat="1" ht="18" customHeight="1" x14ac:dyDescent="0.25">
      <c r="A125" s="4">
        <v>10013089</v>
      </c>
      <c r="B125" s="2" t="s">
        <v>47</v>
      </c>
      <c r="C125" s="5" t="s">
        <v>48</v>
      </c>
      <c r="D125" s="13" t="s">
        <v>714</v>
      </c>
      <c r="E125" s="14" t="s">
        <v>74</v>
      </c>
      <c r="F125" s="2" t="s">
        <v>49</v>
      </c>
      <c r="G125" s="4" t="s">
        <v>235</v>
      </c>
      <c r="H125" s="4" t="s">
        <v>252</v>
      </c>
      <c r="I125" s="4" t="s">
        <v>106</v>
      </c>
      <c r="J125" s="7" t="s">
        <v>286</v>
      </c>
      <c r="K125" s="4" t="s">
        <v>229</v>
      </c>
      <c r="L125" s="4">
        <v>10</v>
      </c>
      <c r="M125" s="6">
        <v>50113.090819201112</v>
      </c>
      <c r="N125" s="6">
        <f t="shared" si="6"/>
        <v>501130.90819201112</v>
      </c>
      <c r="O125" s="6">
        <f t="shared" si="3"/>
        <v>581311.85350273282</v>
      </c>
      <c r="P125" s="4">
        <v>0</v>
      </c>
      <c r="Q125" s="17" t="s">
        <v>57</v>
      </c>
      <c r="R125" s="2" t="s">
        <v>598</v>
      </c>
      <c r="S125" s="5" t="s">
        <v>68</v>
      </c>
      <c r="T125" s="4" t="s">
        <v>312</v>
      </c>
      <c r="U125" s="4" t="s">
        <v>593</v>
      </c>
      <c r="V125" s="4"/>
      <c r="W125" s="4"/>
      <c r="X125" s="4">
        <v>501130.90819201112</v>
      </c>
      <c r="Y125" s="4">
        <f t="shared" si="5"/>
        <v>501130.90819201112</v>
      </c>
      <c r="Z125" s="4"/>
      <c r="AA125" s="4"/>
      <c r="AB125" s="17" t="s">
        <v>57</v>
      </c>
      <c r="AC125" s="4"/>
      <c r="AD125" s="4">
        <v>10013089</v>
      </c>
      <c r="AE125" s="4" t="s">
        <v>231</v>
      </c>
    </row>
    <row r="126" spans="1:31" s="1" customFormat="1" ht="18" customHeight="1" x14ac:dyDescent="0.25">
      <c r="A126" s="4">
        <v>10005966</v>
      </c>
      <c r="B126" s="2" t="s">
        <v>47</v>
      </c>
      <c r="C126" s="5" t="s">
        <v>48</v>
      </c>
      <c r="D126" s="13" t="s">
        <v>715</v>
      </c>
      <c r="E126" s="14" t="s">
        <v>74</v>
      </c>
      <c r="F126" s="2" t="s">
        <v>49</v>
      </c>
      <c r="G126" s="4" t="s">
        <v>239</v>
      </c>
      <c r="H126" s="4" t="s">
        <v>259</v>
      </c>
      <c r="I126" s="4" t="s">
        <v>260</v>
      </c>
      <c r="J126" s="7" t="s">
        <v>287</v>
      </c>
      <c r="K126" s="4" t="s">
        <v>229</v>
      </c>
      <c r="L126" s="4">
        <v>1</v>
      </c>
      <c r="M126" s="6">
        <v>483450.66955769109</v>
      </c>
      <c r="N126" s="6">
        <f t="shared" si="6"/>
        <v>483450.66955769109</v>
      </c>
      <c r="O126" s="6">
        <f t="shared" si="3"/>
        <v>560802.7766869216</v>
      </c>
      <c r="P126" s="4">
        <v>0</v>
      </c>
      <c r="Q126" s="17" t="s">
        <v>57</v>
      </c>
      <c r="R126" s="2" t="s">
        <v>598</v>
      </c>
      <c r="S126" s="5" t="s">
        <v>68</v>
      </c>
      <c r="T126" s="4" t="s">
        <v>312</v>
      </c>
      <c r="U126" s="4" t="s">
        <v>593</v>
      </c>
      <c r="V126" s="4"/>
      <c r="W126" s="4"/>
      <c r="X126" s="4">
        <v>483450.66955769109</v>
      </c>
      <c r="Y126" s="4">
        <f t="shared" si="5"/>
        <v>483450.66955769109</v>
      </c>
      <c r="Z126" s="4"/>
      <c r="AA126" s="4"/>
      <c r="AB126" s="17" t="s">
        <v>57</v>
      </c>
      <c r="AC126" s="4"/>
      <c r="AD126" s="4">
        <v>10005966</v>
      </c>
      <c r="AE126" s="4" t="s">
        <v>231</v>
      </c>
    </row>
    <row r="127" spans="1:31" s="1" customFormat="1" ht="18" customHeight="1" x14ac:dyDescent="0.25">
      <c r="A127" s="4">
        <v>10013102</v>
      </c>
      <c r="B127" s="2" t="s">
        <v>47</v>
      </c>
      <c r="C127" s="5" t="s">
        <v>48</v>
      </c>
      <c r="D127" s="13" t="s">
        <v>716</v>
      </c>
      <c r="E127" s="14" t="s">
        <v>74</v>
      </c>
      <c r="F127" s="2" t="s">
        <v>49</v>
      </c>
      <c r="G127" s="4" t="s">
        <v>240</v>
      </c>
      <c r="H127" s="4" t="s">
        <v>261</v>
      </c>
      <c r="I127" s="4" t="s">
        <v>262</v>
      </c>
      <c r="J127" s="7" t="s">
        <v>288</v>
      </c>
      <c r="K127" s="4" t="s">
        <v>229</v>
      </c>
      <c r="L127" s="4">
        <v>20</v>
      </c>
      <c r="M127" s="6">
        <v>23742.657802178066</v>
      </c>
      <c r="N127" s="6">
        <f t="shared" si="6"/>
        <v>474853.15604356129</v>
      </c>
      <c r="O127" s="6">
        <f t="shared" si="3"/>
        <v>550829.66101053101</v>
      </c>
      <c r="P127" s="4">
        <v>0</v>
      </c>
      <c r="Q127" s="17" t="s">
        <v>57</v>
      </c>
      <c r="R127" s="2" t="s">
        <v>598</v>
      </c>
      <c r="S127" s="5" t="s">
        <v>68</v>
      </c>
      <c r="T127" s="4" t="s">
        <v>312</v>
      </c>
      <c r="U127" s="4" t="s">
        <v>593</v>
      </c>
      <c r="V127" s="4"/>
      <c r="W127" s="4"/>
      <c r="X127" s="4">
        <v>474853.15604356129</v>
      </c>
      <c r="Y127" s="4">
        <f t="shared" si="5"/>
        <v>474853.15604356129</v>
      </c>
      <c r="Z127" s="4"/>
      <c r="AA127" s="4"/>
      <c r="AB127" s="17" t="s">
        <v>57</v>
      </c>
      <c r="AC127" s="4"/>
      <c r="AD127" s="4">
        <v>10013102</v>
      </c>
      <c r="AE127" s="4" t="s">
        <v>231</v>
      </c>
    </row>
    <row r="128" spans="1:31" s="1" customFormat="1" ht="18" customHeight="1" x14ac:dyDescent="0.25">
      <c r="A128" s="4">
        <v>10005846</v>
      </c>
      <c r="B128" s="2" t="s">
        <v>47</v>
      </c>
      <c r="C128" s="5" t="s">
        <v>48</v>
      </c>
      <c r="D128" s="13" t="s">
        <v>717</v>
      </c>
      <c r="E128" s="14" t="s">
        <v>74</v>
      </c>
      <c r="F128" s="2" t="s">
        <v>49</v>
      </c>
      <c r="G128" s="4" t="s">
        <v>241</v>
      </c>
      <c r="H128" s="4" t="s">
        <v>263</v>
      </c>
      <c r="I128" s="4" t="s">
        <v>114</v>
      </c>
      <c r="J128" s="7" t="s">
        <v>289</v>
      </c>
      <c r="K128" s="4" t="s">
        <v>229</v>
      </c>
      <c r="L128" s="4">
        <v>4</v>
      </c>
      <c r="M128" s="6">
        <v>94409.094181473614</v>
      </c>
      <c r="N128" s="6">
        <f t="shared" si="6"/>
        <v>377636.37672589446</v>
      </c>
      <c r="O128" s="6">
        <f t="shared" si="3"/>
        <v>438058.19700203754</v>
      </c>
      <c r="P128" s="4">
        <v>0</v>
      </c>
      <c r="Q128" s="17" t="s">
        <v>57</v>
      </c>
      <c r="R128" s="2" t="s">
        <v>598</v>
      </c>
      <c r="S128" s="5" t="s">
        <v>68</v>
      </c>
      <c r="T128" s="4" t="s">
        <v>312</v>
      </c>
      <c r="U128" s="4" t="s">
        <v>593</v>
      </c>
      <c r="V128" s="4"/>
      <c r="W128" s="4"/>
      <c r="X128" s="4">
        <v>377636.37672589446</v>
      </c>
      <c r="Y128" s="4">
        <f t="shared" si="5"/>
        <v>377636.37672589446</v>
      </c>
      <c r="Z128" s="4"/>
      <c r="AA128" s="4"/>
      <c r="AB128" s="17" t="s">
        <v>57</v>
      </c>
      <c r="AC128" s="4"/>
      <c r="AD128" s="4">
        <v>10005846</v>
      </c>
      <c r="AE128" s="4" t="s">
        <v>231</v>
      </c>
    </row>
    <row r="129" spans="1:31" s="1" customFormat="1" ht="18" customHeight="1" x14ac:dyDescent="0.25">
      <c r="A129" s="4">
        <v>10013078</v>
      </c>
      <c r="B129" s="2" t="s">
        <v>47</v>
      </c>
      <c r="C129" s="5" t="s">
        <v>48</v>
      </c>
      <c r="D129" s="13" t="s">
        <v>718</v>
      </c>
      <c r="E129" s="14" t="s">
        <v>74</v>
      </c>
      <c r="F129" s="2" t="s">
        <v>49</v>
      </c>
      <c r="G129" s="4" t="s">
        <v>242</v>
      </c>
      <c r="H129" s="4" t="s">
        <v>264</v>
      </c>
      <c r="I129" s="4" t="s">
        <v>265</v>
      </c>
      <c r="J129" s="7" t="s">
        <v>290</v>
      </c>
      <c r="K129" s="4" t="s">
        <v>229</v>
      </c>
      <c r="L129" s="4">
        <v>20</v>
      </c>
      <c r="M129" s="6">
        <v>18830.57176778945</v>
      </c>
      <c r="N129" s="6">
        <f t="shared" si="6"/>
        <v>376611.43535578903</v>
      </c>
      <c r="O129" s="6">
        <f t="shared" si="3"/>
        <v>436869.26501271524</v>
      </c>
      <c r="P129" s="4">
        <v>0</v>
      </c>
      <c r="Q129" s="17" t="s">
        <v>57</v>
      </c>
      <c r="R129" s="2" t="s">
        <v>598</v>
      </c>
      <c r="S129" s="5" t="s">
        <v>68</v>
      </c>
      <c r="T129" s="4" t="s">
        <v>312</v>
      </c>
      <c r="U129" s="4" t="s">
        <v>593</v>
      </c>
      <c r="V129" s="4"/>
      <c r="W129" s="4"/>
      <c r="X129" s="4">
        <v>376611.43535578903</v>
      </c>
      <c r="Y129" s="4">
        <f t="shared" si="5"/>
        <v>376611.43535578903</v>
      </c>
      <c r="Z129" s="4"/>
      <c r="AA129" s="4"/>
      <c r="AB129" s="17" t="s">
        <v>57</v>
      </c>
      <c r="AC129" s="4"/>
      <c r="AD129" s="4">
        <v>10013078</v>
      </c>
      <c r="AE129" s="4" t="s">
        <v>231</v>
      </c>
    </row>
    <row r="130" spans="1:31" s="1" customFormat="1" ht="18" customHeight="1" x14ac:dyDescent="0.25">
      <c r="A130" s="4">
        <v>10013088</v>
      </c>
      <c r="B130" s="2" t="s">
        <v>47</v>
      </c>
      <c r="C130" s="5" t="s">
        <v>48</v>
      </c>
      <c r="D130" s="13" t="s">
        <v>719</v>
      </c>
      <c r="E130" s="14" t="s">
        <v>74</v>
      </c>
      <c r="F130" s="2" t="s">
        <v>49</v>
      </c>
      <c r="G130" s="4" t="s">
        <v>235</v>
      </c>
      <c r="H130" s="4" t="s">
        <v>252</v>
      </c>
      <c r="I130" s="4" t="s">
        <v>106</v>
      </c>
      <c r="J130" s="7" t="s">
        <v>291</v>
      </c>
      <c r="K130" s="4" t="s">
        <v>229</v>
      </c>
      <c r="L130" s="4">
        <v>10</v>
      </c>
      <c r="M130" s="6">
        <v>33408.727212800739</v>
      </c>
      <c r="N130" s="6">
        <f t="shared" si="6"/>
        <v>334087.27212800737</v>
      </c>
      <c r="O130" s="6">
        <f t="shared" si="3"/>
        <v>387541.23566848855</v>
      </c>
      <c r="P130" s="4">
        <v>0</v>
      </c>
      <c r="Q130" s="17" t="s">
        <v>57</v>
      </c>
      <c r="R130" s="2" t="s">
        <v>598</v>
      </c>
      <c r="S130" s="5" t="s">
        <v>68</v>
      </c>
      <c r="T130" s="4" t="s">
        <v>312</v>
      </c>
      <c r="U130" s="4" t="s">
        <v>593</v>
      </c>
      <c r="V130" s="4"/>
      <c r="W130" s="4"/>
      <c r="X130" s="4">
        <v>334087.27212800737</v>
      </c>
      <c r="Y130" s="4">
        <f t="shared" si="5"/>
        <v>334087.27212800737</v>
      </c>
      <c r="Z130" s="4"/>
      <c r="AA130" s="4"/>
      <c r="AB130" s="17" t="s">
        <v>57</v>
      </c>
      <c r="AC130" s="4"/>
      <c r="AD130" s="4">
        <v>10013088</v>
      </c>
      <c r="AE130" s="4" t="s">
        <v>231</v>
      </c>
    </row>
    <row r="131" spans="1:31" s="1" customFormat="1" ht="18" customHeight="1" x14ac:dyDescent="0.25">
      <c r="A131" s="4">
        <v>10005932</v>
      </c>
      <c r="B131" s="2" t="s">
        <v>47</v>
      </c>
      <c r="C131" s="5" t="s">
        <v>48</v>
      </c>
      <c r="D131" s="13" t="s">
        <v>720</v>
      </c>
      <c r="E131" s="14" t="s">
        <v>74</v>
      </c>
      <c r="F131" s="2" t="s">
        <v>49</v>
      </c>
      <c r="G131" s="4" t="s">
        <v>237</v>
      </c>
      <c r="H131" s="4" t="s">
        <v>255</v>
      </c>
      <c r="I131" s="4" t="s">
        <v>256</v>
      </c>
      <c r="J131" s="7" t="s">
        <v>292</v>
      </c>
      <c r="K131" s="4" t="s">
        <v>229</v>
      </c>
      <c r="L131" s="4">
        <v>2</v>
      </c>
      <c r="M131" s="6">
        <v>143453.62910418175</v>
      </c>
      <c r="N131" s="6">
        <f t="shared" si="6"/>
        <v>286907.25820836349</v>
      </c>
      <c r="O131" s="6">
        <f t="shared" si="3"/>
        <v>332812.41952170164</v>
      </c>
      <c r="P131" s="4">
        <v>0</v>
      </c>
      <c r="Q131" s="17" t="s">
        <v>57</v>
      </c>
      <c r="R131" s="2" t="s">
        <v>598</v>
      </c>
      <c r="S131" s="5" t="s">
        <v>68</v>
      </c>
      <c r="T131" s="4" t="s">
        <v>312</v>
      </c>
      <c r="U131" s="4" t="s">
        <v>593</v>
      </c>
      <c r="V131" s="4"/>
      <c r="W131" s="4"/>
      <c r="X131" s="4">
        <v>286907.25820836349</v>
      </c>
      <c r="Y131" s="4">
        <f t="shared" si="5"/>
        <v>286907.25820836349</v>
      </c>
      <c r="Z131" s="4"/>
      <c r="AA131" s="4"/>
      <c r="AB131" s="17" t="s">
        <v>57</v>
      </c>
      <c r="AC131" s="4"/>
      <c r="AD131" s="4">
        <v>10005932</v>
      </c>
      <c r="AE131" s="4" t="s">
        <v>231</v>
      </c>
    </row>
    <row r="132" spans="1:31" s="1" customFormat="1" ht="18" customHeight="1" x14ac:dyDescent="0.25">
      <c r="A132" s="4">
        <v>10005965</v>
      </c>
      <c r="B132" s="2" t="s">
        <v>47</v>
      </c>
      <c r="C132" s="5" t="s">
        <v>48</v>
      </c>
      <c r="D132" s="13" t="s">
        <v>721</v>
      </c>
      <c r="E132" s="14" t="s">
        <v>74</v>
      </c>
      <c r="F132" s="2" t="s">
        <v>49</v>
      </c>
      <c r="G132" s="4" t="s">
        <v>239</v>
      </c>
      <c r="H132" s="4" t="s">
        <v>259</v>
      </c>
      <c r="I132" s="4" t="s">
        <v>260</v>
      </c>
      <c r="J132" s="7" t="s">
        <v>293</v>
      </c>
      <c r="K132" s="4" t="s">
        <v>229</v>
      </c>
      <c r="L132" s="4">
        <v>2</v>
      </c>
      <c r="M132" s="6">
        <v>131127.07358392351</v>
      </c>
      <c r="N132" s="6">
        <f t="shared" si="6"/>
        <v>262254.14716784703</v>
      </c>
      <c r="O132" s="6">
        <f t="shared" si="3"/>
        <v>304214.81071470253</v>
      </c>
      <c r="P132" s="4">
        <v>0</v>
      </c>
      <c r="Q132" s="17" t="s">
        <v>57</v>
      </c>
      <c r="R132" s="2" t="s">
        <v>598</v>
      </c>
      <c r="S132" s="5" t="s">
        <v>68</v>
      </c>
      <c r="T132" s="4" t="s">
        <v>312</v>
      </c>
      <c r="U132" s="4" t="s">
        <v>593</v>
      </c>
      <c r="V132" s="4"/>
      <c r="W132" s="4"/>
      <c r="X132" s="4">
        <v>262254.14716784703</v>
      </c>
      <c r="Y132" s="4">
        <f t="shared" si="5"/>
        <v>262254.14716784703</v>
      </c>
      <c r="Z132" s="4"/>
      <c r="AA132" s="4"/>
      <c r="AB132" s="17" t="s">
        <v>57</v>
      </c>
      <c r="AC132" s="4"/>
      <c r="AD132" s="4">
        <v>10005965</v>
      </c>
      <c r="AE132" s="4" t="s">
        <v>231</v>
      </c>
    </row>
    <row r="133" spans="1:31" s="1" customFormat="1" ht="18" customHeight="1" x14ac:dyDescent="0.25">
      <c r="A133" s="4">
        <v>10005964</v>
      </c>
      <c r="B133" s="2" t="s">
        <v>47</v>
      </c>
      <c r="C133" s="5" t="s">
        <v>48</v>
      </c>
      <c r="D133" s="13" t="s">
        <v>722</v>
      </c>
      <c r="E133" s="14" t="s">
        <v>74</v>
      </c>
      <c r="F133" s="2" t="s">
        <v>49</v>
      </c>
      <c r="G133" s="4" t="s">
        <v>239</v>
      </c>
      <c r="H133" s="4" t="s">
        <v>259</v>
      </c>
      <c r="I133" s="4" t="s">
        <v>260</v>
      </c>
      <c r="J133" s="7" t="s">
        <v>294</v>
      </c>
      <c r="K133" s="4" t="s">
        <v>229</v>
      </c>
      <c r="L133" s="4">
        <v>2</v>
      </c>
      <c r="M133" s="6">
        <v>125108.26894245289</v>
      </c>
      <c r="N133" s="6">
        <f t="shared" si="6"/>
        <v>250216.53788490579</v>
      </c>
      <c r="O133" s="6">
        <f t="shared" si="3"/>
        <v>290251.1839464907</v>
      </c>
      <c r="P133" s="4">
        <v>0</v>
      </c>
      <c r="Q133" s="17" t="s">
        <v>57</v>
      </c>
      <c r="R133" s="2" t="s">
        <v>598</v>
      </c>
      <c r="S133" s="5" t="s">
        <v>68</v>
      </c>
      <c r="T133" s="4" t="s">
        <v>312</v>
      </c>
      <c r="U133" s="4" t="s">
        <v>593</v>
      </c>
      <c r="V133" s="4"/>
      <c r="W133" s="4"/>
      <c r="X133" s="4">
        <v>250216.53788490579</v>
      </c>
      <c r="Y133" s="4">
        <f t="shared" si="5"/>
        <v>250216.53788490579</v>
      </c>
      <c r="Z133" s="4"/>
      <c r="AA133" s="4"/>
      <c r="AB133" s="17" t="s">
        <v>57</v>
      </c>
      <c r="AC133" s="4"/>
      <c r="AD133" s="4">
        <v>10005964</v>
      </c>
      <c r="AE133" s="4" t="s">
        <v>231</v>
      </c>
    </row>
    <row r="134" spans="1:31" s="1" customFormat="1" ht="18" customHeight="1" x14ac:dyDescent="0.25">
      <c r="A134" s="4">
        <v>10005931</v>
      </c>
      <c r="B134" s="2" t="s">
        <v>47</v>
      </c>
      <c r="C134" s="5" t="s">
        <v>48</v>
      </c>
      <c r="D134" s="13" t="s">
        <v>723</v>
      </c>
      <c r="E134" s="14" t="s">
        <v>74</v>
      </c>
      <c r="F134" s="2" t="s">
        <v>49</v>
      </c>
      <c r="G134" s="4" t="s">
        <v>235</v>
      </c>
      <c r="H134" s="4" t="s">
        <v>252</v>
      </c>
      <c r="I134" s="4" t="s">
        <v>106</v>
      </c>
      <c r="J134" s="7" t="s">
        <v>295</v>
      </c>
      <c r="K134" s="4" t="s">
        <v>229</v>
      </c>
      <c r="L134" s="4">
        <v>12</v>
      </c>
      <c r="M134" s="6">
        <v>19566.566900577978</v>
      </c>
      <c r="N134" s="6">
        <f t="shared" si="6"/>
        <v>234798.80280693574</v>
      </c>
      <c r="O134" s="6">
        <f t="shared" si="3"/>
        <v>272366.61125604546</v>
      </c>
      <c r="P134" s="4">
        <v>0</v>
      </c>
      <c r="Q134" s="17" t="s">
        <v>57</v>
      </c>
      <c r="R134" s="2" t="s">
        <v>598</v>
      </c>
      <c r="S134" s="5" t="s">
        <v>68</v>
      </c>
      <c r="T134" s="4" t="s">
        <v>312</v>
      </c>
      <c r="U134" s="4" t="s">
        <v>593</v>
      </c>
      <c r="V134" s="4"/>
      <c r="W134" s="4"/>
      <c r="X134" s="4">
        <v>234798.80280693574</v>
      </c>
      <c r="Y134" s="4">
        <f t="shared" si="5"/>
        <v>234798.80280693574</v>
      </c>
      <c r="Z134" s="4"/>
      <c r="AA134" s="4"/>
      <c r="AB134" s="17" t="s">
        <v>57</v>
      </c>
      <c r="AC134" s="4"/>
      <c r="AD134" s="4">
        <v>10005931</v>
      </c>
      <c r="AE134" s="4" t="s">
        <v>231</v>
      </c>
    </row>
    <row r="135" spans="1:31" s="1" customFormat="1" ht="18" customHeight="1" x14ac:dyDescent="0.25">
      <c r="A135" s="4">
        <v>10005959</v>
      </c>
      <c r="B135" s="2" t="s">
        <v>47</v>
      </c>
      <c r="C135" s="5" t="s">
        <v>48</v>
      </c>
      <c r="D135" s="13" t="s">
        <v>724</v>
      </c>
      <c r="E135" s="14" t="s">
        <v>74</v>
      </c>
      <c r="F135" s="2" t="s">
        <v>49</v>
      </c>
      <c r="G135" s="4" t="s">
        <v>240</v>
      </c>
      <c r="H135" s="4" t="s">
        <v>261</v>
      </c>
      <c r="I135" s="4" t="s">
        <v>262</v>
      </c>
      <c r="J135" s="7" t="s">
        <v>296</v>
      </c>
      <c r="K135" s="4" t="s">
        <v>229</v>
      </c>
      <c r="L135" s="4">
        <v>8</v>
      </c>
      <c r="M135" s="6">
        <v>26528.535675177609</v>
      </c>
      <c r="N135" s="6">
        <f t="shared" si="6"/>
        <v>212228.28540142087</v>
      </c>
      <c r="O135" s="6">
        <f t="shared" si="3"/>
        <v>246184.81106564819</v>
      </c>
      <c r="P135" s="4">
        <v>0</v>
      </c>
      <c r="Q135" s="17" t="s">
        <v>57</v>
      </c>
      <c r="R135" s="2" t="s">
        <v>598</v>
      </c>
      <c r="S135" s="5" t="s">
        <v>68</v>
      </c>
      <c r="T135" s="4" t="s">
        <v>312</v>
      </c>
      <c r="U135" s="4" t="s">
        <v>593</v>
      </c>
      <c r="V135" s="4"/>
      <c r="W135" s="4"/>
      <c r="X135" s="4">
        <v>212228.28540142087</v>
      </c>
      <c r="Y135" s="4">
        <f t="shared" si="5"/>
        <v>212228.28540142087</v>
      </c>
      <c r="Z135" s="4"/>
      <c r="AA135" s="4"/>
      <c r="AB135" s="17" t="s">
        <v>57</v>
      </c>
      <c r="AC135" s="4"/>
      <c r="AD135" s="4">
        <v>10005959</v>
      </c>
      <c r="AE135" s="4" t="s">
        <v>231</v>
      </c>
    </row>
    <row r="136" spans="1:31" s="1" customFormat="1" ht="18" customHeight="1" x14ac:dyDescent="0.25">
      <c r="A136" s="4">
        <v>10005831</v>
      </c>
      <c r="B136" s="2" t="s">
        <v>47</v>
      </c>
      <c r="C136" s="5" t="s">
        <v>48</v>
      </c>
      <c r="D136" s="13" t="s">
        <v>725</v>
      </c>
      <c r="E136" s="14" t="s">
        <v>74</v>
      </c>
      <c r="F136" s="2" t="s">
        <v>49</v>
      </c>
      <c r="G136" s="4" t="s">
        <v>340</v>
      </c>
      <c r="H136" s="4" t="s">
        <v>341</v>
      </c>
      <c r="I136" s="4" t="s">
        <v>106</v>
      </c>
      <c r="J136" s="7" t="s">
        <v>297</v>
      </c>
      <c r="K136" s="4" t="s">
        <v>229</v>
      </c>
      <c r="L136" s="4">
        <v>8</v>
      </c>
      <c r="M136" s="6">
        <v>19599.277795368584</v>
      </c>
      <c r="N136" s="6">
        <f t="shared" si="6"/>
        <v>156794.22236294867</v>
      </c>
      <c r="O136" s="6">
        <f t="shared" si="3"/>
        <v>181881.29794102046</v>
      </c>
      <c r="P136" s="4">
        <v>0</v>
      </c>
      <c r="Q136" s="17" t="s">
        <v>57</v>
      </c>
      <c r="R136" s="2" t="s">
        <v>598</v>
      </c>
      <c r="S136" s="5" t="s">
        <v>68</v>
      </c>
      <c r="T136" s="4" t="s">
        <v>312</v>
      </c>
      <c r="U136" s="4" t="s">
        <v>593</v>
      </c>
      <c r="V136" s="4"/>
      <c r="W136" s="4"/>
      <c r="X136" s="4">
        <v>156794.22236294867</v>
      </c>
      <c r="Y136" s="4">
        <f t="shared" si="5"/>
        <v>156794.22236294867</v>
      </c>
      <c r="Z136" s="4"/>
      <c r="AA136" s="4"/>
      <c r="AB136" s="17" t="s">
        <v>57</v>
      </c>
      <c r="AC136" s="4"/>
      <c r="AD136" s="4">
        <v>10005831</v>
      </c>
      <c r="AE136" s="4" t="s">
        <v>231</v>
      </c>
    </row>
    <row r="137" spans="1:31" s="1" customFormat="1" ht="18" customHeight="1" x14ac:dyDescent="0.25">
      <c r="A137" s="4">
        <v>10005970</v>
      </c>
      <c r="B137" s="2" t="s">
        <v>47</v>
      </c>
      <c r="C137" s="5" t="s">
        <v>48</v>
      </c>
      <c r="D137" s="13" t="s">
        <v>726</v>
      </c>
      <c r="E137" s="14" t="s">
        <v>74</v>
      </c>
      <c r="F137" s="2" t="s">
        <v>49</v>
      </c>
      <c r="G137" s="4" t="s">
        <v>587</v>
      </c>
      <c r="H137" s="4" t="s">
        <v>591</v>
      </c>
      <c r="I137" s="4" t="s">
        <v>106</v>
      </c>
      <c r="J137" s="7" t="s">
        <v>298</v>
      </c>
      <c r="K137" s="4" t="s">
        <v>229</v>
      </c>
      <c r="L137" s="4">
        <v>6</v>
      </c>
      <c r="M137" s="6">
        <v>24723.984645896107</v>
      </c>
      <c r="N137" s="6">
        <f t="shared" si="6"/>
        <v>148343.90787537664</v>
      </c>
      <c r="O137" s="6">
        <f t="shared" si="3"/>
        <v>172078.93313543688</v>
      </c>
      <c r="P137" s="4">
        <v>0</v>
      </c>
      <c r="Q137" s="17" t="s">
        <v>57</v>
      </c>
      <c r="R137" s="2" t="s">
        <v>598</v>
      </c>
      <c r="S137" s="5" t="s">
        <v>68</v>
      </c>
      <c r="T137" s="4" t="s">
        <v>312</v>
      </c>
      <c r="U137" s="4" t="s">
        <v>593</v>
      </c>
      <c r="V137" s="4"/>
      <c r="W137" s="4"/>
      <c r="X137" s="4">
        <v>148343.90787537664</v>
      </c>
      <c r="Y137" s="4">
        <f t="shared" si="5"/>
        <v>148343.90787537664</v>
      </c>
      <c r="Z137" s="4"/>
      <c r="AA137" s="4"/>
      <c r="AB137" s="17" t="s">
        <v>57</v>
      </c>
      <c r="AC137" s="4"/>
      <c r="AD137" s="4">
        <v>10005970</v>
      </c>
      <c r="AE137" s="4" t="s">
        <v>231</v>
      </c>
    </row>
    <row r="138" spans="1:31" s="1" customFormat="1" ht="18" customHeight="1" x14ac:dyDescent="0.25">
      <c r="A138" s="4">
        <v>10005962</v>
      </c>
      <c r="B138" s="2" t="s">
        <v>47</v>
      </c>
      <c r="C138" s="5" t="s">
        <v>48</v>
      </c>
      <c r="D138" s="13" t="s">
        <v>727</v>
      </c>
      <c r="E138" s="14" t="s">
        <v>74</v>
      </c>
      <c r="F138" s="2" t="s">
        <v>49</v>
      </c>
      <c r="G138" s="4" t="s">
        <v>588</v>
      </c>
      <c r="H138" s="4" t="s">
        <v>259</v>
      </c>
      <c r="I138" s="4" t="s">
        <v>260</v>
      </c>
      <c r="J138" s="7" t="s">
        <v>299</v>
      </c>
      <c r="K138" s="4" t="s">
        <v>229</v>
      </c>
      <c r="L138" s="4">
        <v>2</v>
      </c>
      <c r="M138" s="6">
        <v>70977.189879806261</v>
      </c>
      <c r="N138" s="6">
        <f t="shared" si="6"/>
        <v>141954.37975961252</v>
      </c>
      <c r="O138" s="6">
        <f t="shared" si="3"/>
        <v>164667.08052115052</v>
      </c>
      <c r="P138" s="4">
        <v>0</v>
      </c>
      <c r="Q138" s="17" t="s">
        <v>57</v>
      </c>
      <c r="R138" s="2" t="s">
        <v>598</v>
      </c>
      <c r="S138" s="5" t="s">
        <v>68</v>
      </c>
      <c r="T138" s="4" t="s">
        <v>312</v>
      </c>
      <c r="U138" s="4" t="s">
        <v>593</v>
      </c>
      <c r="V138" s="4"/>
      <c r="W138" s="4"/>
      <c r="X138" s="4">
        <v>141954.37975961252</v>
      </c>
      <c r="Y138" s="4">
        <f t="shared" si="5"/>
        <v>141954.37975961252</v>
      </c>
      <c r="Z138" s="4"/>
      <c r="AA138" s="4"/>
      <c r="AB138" s="17" t="s">
        <v>57</v>
      </c>
      <c r="AC138" s="4"/>
      <c r="AD138" s="4">
        <v>10005962</v>
      </c>
      <c r="AE138" s="4" t="s">
        <v>231</v>
      </c>
    </row>
    <row r="139" spans="1:31" s="1" customFormat="1" ht="18" customHeight="1" x14ac:dyDescent="0.25">
      <c r="A139" s="4">
        <v>10005917</v>
      </c>
      <c r="B139" s="2" t="s">
        <v>47</v>
      </c>
      <c r="C139" s="5" t="s">
        <v>48</v>
      </c>
      <c r="D139" s="13" t="s">
        <v>728</v>
      </c>
      <c r="E139" s="14" t="s">
        <v>74</v>
      </c>
      <c r="F139" s="2" t="s">
        <v>49</v>
      </c>
      <c r="G139" s="4" t="s">
        <v>588</v>
      </c>
      <c r="H139" s="4" t="s">
        <v>592</v>
      </c>
      <c r="I139" s="4" t="s">
        <v>106</v>
      </c>
      <c r="J139" s="7" t="s">
        <v>300</v>
      </c>
      <c r="K139" s="4" t="s">
        <v>229</v>
      </c>
      <c r="L139" s="4">
        <v>4</v>
      </c>
      <c r="M139" s="6">
        <v>21654.612351378022</v>
      </c>
      <c r="N139" s="6">
        <f t="shared" si="6"/>
        <v>86618.449405512089</v>
      </c>
      <c r="O139" s="6">
        <f t="shared" si="3"/>
        <v>100477.40131039401</v>
      </c>
      <c r="P139" s="4">
        <v>0</v>
      </c>
      <c r="Q139" s="17" t="s">
        <v>57</v>
      </c>
      <c r="R139" s="2" t="s">
        <v>598</v>
      </c>
      <c r="S139" s="5" t="s">
        <v>68</v>
      </c>
      <c r="T139" s="4" t="s">
        <v>312</v>
      </c>
      <c r="U139" s="4" t="s">
        <v>593</v>
      </c>
      <c r="V139" s="4"/>
      <c r="W139" s="4"/>
      <c r="X139" s="4">
        <v>86618.449405512089</v>
      </c>
      <c r="Y139" s="4">
        <f t="shared" si="5"/>
        <v>86618.449405512089</v>
      </c>
      <c r="Z139" s="4"/>
      <c r="AA139" s="4"/>
      <c r="AB139" s="17" t="s">
        <v>57</v>
      </c>
      <c r="AC139" s="4"/>
      <c r="AD139" s="4">
        <v>10005917</v>
      </c>
      <c r="AE139" s="4" t="s">
        <v>231</v>
      </c>
    </row>
    <row r="140" spans="1:31" s="1" customFormat="1" ht="18" customHeight="1" x14ac:dyDescent="0.25">
      <c r="A140" s="4">
        <v>10013077</v>
      </c>
      <c r="B140" s="2" t="s">
        <v>47</v>
      </c>
      <c r="C140" s="5" t="s">
        <v>48</v>
      </c>
      <c r="D140" s="13" t="s">
        <v>729</v>
      </c>
      <c r="E140" s="14" t="s">
        <v>74</v>
      </c>
      <c r="F140" s="2" t="s">
        <v>49</v>
      </c>
      <c r="G140" s="4" t="s">
        <v>589</v>
      </c>
      <c r="H140" s="4" t="s">
        <v>268</v>
      </c>
      <c r="I140" s="4" t="s">
        <v>269</v>
      </c>
      <c r="J140" s="7" t="s">
        <v>301</v>
      </c>
      <c r="K140" s="4" t="s">
        <v>229</v>
      </c>
      <c r="L140" s="4">
        <v>4</v>
      </c>
      <c r="M140" s="6">
        <v>18530.721898875607</v>
      </c>
      <c r="N140" s="6">
        <f t="shared" si="6"/>
        <v>74122.887595502427</v>
      </c>
      <c r="O140" s="6">
        <f t="shared" si="3"/>
        <v>85982.549610782808</v>
      </c>
      <c r="P140" s="4">
        <v>0</v>
      </c>
      <c r="Q140" s="17" t="s">
        <v>57</v>
      </c>
      <c r="R140" s="2" t="s">
        <v>598</v>
      </c>
      <c r="S140" s="5" t="s">
        <v>68</v>
      </c>
      <c r="T140" s="4" t="s">
        <v>312</v>
      </c>
      <c r="U140" s="4" t="s">
        <v>593</v>
      </c>
      <c r="V140" s="4"/>
      <c r="W140" s="4"/>
      <c r="X140" s="4">
        <v>74122.887595502427</v>
      </c>
      <c r="Y140" s="4">
        <f t="shared" si="5"/>
        <v>74122.887595502427</v>
      </c>
      <c r="Z140" s="4"/>
      <c r="AA140" s="4"/>
      <c r="AB140" s="17" t="s">
        <v>57</v>
      </c>
      <c r="AC140" s="4"/>
      <c r="AD140" s="4">
        <v>10013077</v>
      </c>
      <c r="AE140" s="4" t="s">
        <v>231</v>
      </c>
    </row>
    <row r="141" spans="1:31" s="1" customFormat="1" ht="18" customHeight="1" x14ac:dyDescent="0.25">
      <c r="A141" s="4">
        <v>10013059</v>
      </c>
      <c r="B141" s="2" t="s">
        <v>47</v>
      </c>
      <c r="C141" s="5" t="s">
        <v>48</v>
      </c>
      <c r="D141" s="13" t="s">
        <v>730</v>
      </c>
      <c r="E141" s="14" t="s">
        <v>74</v>
      </c>
      <c r="F141" s="2" t="s">
        <v>49</v>
      </c>
      <c r="G141" s="4" t="s">
        <v>313</v>
      </c>
      <c r="H141" s="4" t="s">
        <v>261</v>
      </c>
      <c r="I141" s="4" t="s">
        <v>270</v>
      </c>
      <c r="J141" s="7" t="s">
        <v>302</v>
      </c>
      <c r="K141" s="4" t="s">
        <v>229</v>
      </c>
      <c r="L141" s="4">
        <v>4</v>
      </c>
      <c r="M141" s="6">
        <v>16758.881764384703</v>
      </c>
      <c r="N141" s="6">
        <f t="shared" si="6"/>
        <v>67035.527057538813</v>
      </c>
      <c r="O141" s="6">
        <f t="shared" si="3"/>
        <v>77761.211386745024</v>
      </c>
      <c r="P141" s="4">
        <v>0</v>
      </c>
      <c r="Q141" s="17" t="s">
        <v>57</v>
      </c>
      <c r="R141" s="2" t="s">
        <v>598</v>
      </c>
      <c r="S141" s="5" t="s">
        <v>68</v>
      </c>
      <c r="T141" s="4" t="s">
        <v>312</v>
      </c>
      <c r="U141" s="4" t="s">
        <v>593</v>
      </c>
      <c r="V141" s="4"/>
      <c r="W141" s="4"/>
      <c r="X141" s="4">
        <v>67035.527057538813</v>
      </c>
      <c r="Y141" s="4">
        <f t="shared" si="5"/>
        <v>67035.527057538813</v>
      </c>
      <c r="Z141" s="4"/>
      <c r="AA141" s="4"/>
      <c r="AB141" s="17" t="s">
        <v>57</v>
      </c>
      <c r="AC141" s="4"/>
      <c r="AD141" s="4">
        <v>10013059</v>
      </c>
      <c r="AE141" s="4" t="s">
        <v>231</v>
      </c>
    </row>
    <row r="142" spans="1:31" s="1" customFormat="1" ht="18" customHeight="1" x14ac:dyDescent="0.25">
      <c r="A142" s="4">
        <v>10005944</v>
      </c>
      <c r="B142" s="2" t="s">
        <v>47</v>
      </c>
      <c r="C142" s="5" t="s">
        <v>48</v>
      </c>
      <c r="D142" s="13" t="s">
        <v>731</v>
      </c>
      <c r="E142" s="14" t="s">
        <v>74</v>
      </c>
      <c r="F142" s="2" t="s">
        <v>49</v>
      </c>
      <c r="G142" s="4" t="s">
        <v>590</v>
      </c>
      <c r="H142" s="4" t="s">
        <v>271</v>
      </c>
      <c r="I142" s="4" t="s">
        <v>254</v>
      </c>
      <c r="J142" s="7" t="s">
        <v>303</v>
      </c>
      <c r="K142" s="4" t="s">
        <v>229</v>
      </c>
      <c r="L142" s="4">
        <v>6</v>
      </c>
      <c r="M142" s="6">
        <v>10303.931859039392</v>
      </c>
      <c r="N142" s="6">
        <f t="shared" si="6"/>
        <v>61823.591154236354</v>
      </c>
      <c r="O142" s="6">
        <f t="shared" si="3"/>
        <v>71715.365738914159</v>
      </c>
      <c r="P142" s="4">
        <v>0</v>
      </c>
      <c r="Q142" s="17" t="s">
        <v>57</v>
      </c>
      <c r="R142" s="2" t="s">
        <v>598</v>
      </c>
      <c r="S142" s="5" t="s">
        <v>68</v>
      </c>
      <c r="T142" s="4" t="s">
        <v>312</v>
      </c>
      <c r="U142" s="4" t="s">
        <v>593</v>
      </c>
      <c r="V142" s="4"/>
      <c r="W142" s="4"/>
      <c r="X142" s="4">
        <v>61823.591154236354</v>
      </c>
      <c r="Y142" s="4">
        <f t="shared" si="5"/>
        <v>61823.591154236354</v>
      </c>
      <c r="Z142" s="4"/>
      <c r="AA142" s="4"/>
      <c r="AB142" s="17" t="s">
        <v>57</v>
      </c>
      <c r="AC142" s="4"/>
      <c r="AD142" s="4">
        <v>10005944</v>
      </c>
      <c r="AE142" s="4" t="s">
        <v>231</v>
      </c>
    </row>
    <row r="143" spans="1:31" s="1" customFormat="1" ht="18" customHeight="1" x14ac:dyDescent="0.25">
      <c r="A143" s="4">
        <v>10013045</v>
      </c>
      <c r="B143" s="2" t="s">
        <v>47</v>
      </c>
      <c r="C143" s="5" t="s">
        <v>48</v>
      </c>
      <c r="D143" s="13" t="s">
        <v>732</v>
      </c>
      <c r="E143" s="14" t="s">
        <v>74</v>
      </c>
      <c r="F143" s="2" t="s">
        <v>49</v>
      </c>
      <c r="G143" s="4" t="s">
        <v>590</v>
      </c>
      <c r="H143" s="4" t="s">
        <v>123</v>
      </c>
      <c r="I143" s="4" t="s">
        <v>102</v>
      </c>
      <c r="J143" s="7" t="s">
        <v>304</v>
      </c>
      <c r="K143" s="4" t="s">
        <v>229</v>
      </c>
      <c r="L143" s="4">
        <v>4</v>
      </c>
      <c r="M143" s="6">
        <v>13498.695916921448</v>
      </c>
      <c r="N143" s="6">
        <f t="shared" si="6"/>
        <v>53994.783667685791</v>
      </c>
      <c r="O143" s="6">
        <f t="shared" si="3"/>
        <v>62633.949054515513</v>
      </c>
      <c r="P143" s="4">
        <v>0</v>
      </c>
      <c r="Q143" s="17" t="s">
        <v>57</v>
      </c>
      <c r="R143" s="2" t="s">
        <v>598</v>
      </c>
      <c r="S143" s="5" t="s">
        <v>68</v>
      </c>
      <c r="T143" s="4" t="s">
        <v>312</v>
      </c>
      <c r="U143" s="4" t="s">
        <v>593</v>
      </c>
      <c r="V143" s="4"/>
      <c r="W143" s="4"/>
      <c r="X143" s="4">
        <v>53994.783667685791</v>
      </c>
      <c r="Y143" s="4">
        <f t="shared" si="5"/>
        <v>53994.783667685791</v>
      </c>
      <c r="Z143" s="4"/>
      <c r="AA143" s="4"/>
      <c r="AB143" s="17" t="s">
        <v>57</v>
      </c>
      <c r="AC143" s="4"/>
      <c r="AD143" s="4">
        <v>10013045</v>
      </c>
      <c r="AE143" s="4" t="s">
        <v>231</v>
      </c>
    </row>
    <row r="144" spans="1:31" s="1" customFormat="1" ht="18" customHeight="1" x14ac:dyDescent="0.25">
      <c r="A144" s="4">
        <v>10005942</v>
      </c>
      <c r="B144" s="2" t="s">
        <v>47</v>
      </c>
      <c r="C144" s="5" t="s">
        <v>48</v>
      </c>
      <c r="D144" s="13" t="s">
        <v>733</v>
      </c>
      <c r="E144" s="14" t="s">
        <v>74</v>
      </c>
      <c r="F144" s="2" t="s">
        <v>49</v>
      </c>
      <c r="G144" s="4" t="s">
        <v>590</v>
      </c>
      <c r="H144" s="4" t="s">
        <v>271</v>
      </c>
      <c r="I144" s="4" t="s">
        <v>254</v>
      </c>
      <c r="J144" s="7" t="s">
        <v>305</v>
      </c>
      <c r="K144" s="4" t="s">
        <v>229</v>
      </c>
      <c r="L144" s="4">
        <v>2</v>
      </c>
      <c r="M144" s="6">
        <v>22199.793931221378</v>
      </c>
      <c r="N144" s="6">
        <f t="shared" si="6"/>
        <v>44399.587862442757</v>
      </c>
      <c r="O144" s="6">
        <f t="shared" si="3"/>
        <v>51503.521920433595</v>
      </c>
      <c r="P144" s="4">
        <v>0</v>
      </c>
      <c r="Q144" s="17" t="s">
        <v>57</v>
      </c>
      <c r="R144" s="2" t="s">
        <v>598</v>
      </c>
      <c r="S144" s="5" t="s">
        <v>68</v>
      </c>
      <c r="T144" s="4" t="s">
        <v>312</v>
      </c>
      <c r="U144" s="4" t="s">
        <v>593</v>
      </c>
      <c r="V144" s="4"/>
      <c r="W144" s="4"/>
      <c r="X144" s="4">
        <v>44399.587862442757</v>
      </c>
      <c r="Y144" s="4">
        <f t="shared" si="5"/>
        <v>44399.587862442757</v>
      </c>
      <c r="Z144" s="4"/>
      <c r="AA144" s="4"/>
      <c r="AB144" s="17" t="s">
        <v>57</v>
      </c>
      <c r="AC144" s="4"/>
      <c r="AD144" s="4">
        <v>10005942</v>
      </c>
      <c r="AE144" s="4" t="s">
        <v>231</v>
      </c>
    </row>
    <row r="145" spans="1:31" s="1" customFormat="1" ht="18" customHeight="1" x14ac:dyDescent="0.25">
      <c r="A145" s="4">
        <v>10005925</v>
      </c>
      <c r="B145" s="2" t="s">
        <v>47</v>
      </c>
      <c r="C145" s="5" t="s">
        <v>48</v>
      </c>
      <c r="D145" s="13" t="s">
        <v>734</v>
      </c>
      <c r="E145" s="14" t="s">
        <v>74</v>
      </c>
      <c r="F145" s="2" t="s">
        <v>49</v>
      </c>
      <c r="G145" s="4" t="s">
        <v>245</v>
      </c>
      <c r="H145" s="4" t="s">
        <v>268</v>
      </c>
      <c r="I145" s="4" t="s">
        <v>269</v>
      </c>
      <c r="J145" s="7" t="s">
        <v>306</v>
      </c>
      <c r="K145" s="4" t="s">
        <v>229</v>
      </c>
      <c r="L145" s="4">
        <v>6</v>
      </c>
      <c r="M145" s="6">
        <v>6683.9261688795214</v>
      </c>
      <c r="N145" s="6">
        <f t="shared" si="6"/>
        <v>40103.557013277124</v>
      </c>
      <c r="O145" s="6">
        <f t="shared" ref="O145:O208" si="7">N145*1.16</f>
        <v>46520.126135401464</v>
      </c>
      <c r="P145" s="4">
        <v>0</v>
      </c>
      <c r="Q145" s="17" t="s">
        <v>57</v>
      </c>
      <c r="R145" s="2" t="s">
        <v>598</v>
      </c>
      <c r="S145" s="5" t="s">
        <v>68</v>
      </c>
      <c r="T145" s="4" t="s">
        <v>312</v>
      </c>
      <c r="U145" s="4" t="s">
        <v>593</v>
      </c>
      <c r="V145" s="4"/>
      <c r="W145" s="4"/>
      <c r="X145" s="4">
        <v>40103.557013277124</v>
      </c>
      <c r="Y145" s="4">
        <f t="shared" si="5"/>
        <v>40103.557013277124</v>
      </c>
      <c r="Z145" s="4"/>
      <c r="AA145" s="4"/>
      <c r="AB145" s="17" t="s">
        <v>57</v>
      </c>
      <c r="AC145" s="4"/>
      <c r="AD145" s="4">
        <v>10005925</v>
      </c>
      <c r="AE145" s="4" t="s">
        <v>231</v>
      </c>
    </row>
    <row r="146" spans="1:31" s="1" customFormat="1" ht="18" customHeight="1" x14ac:dyDescent="0.25">
      <c r="A146" s="4">
        <v>10013051</v>
      </c>
      <c r="B146" s="2" t="s">
        <v>47</v>
      </c>
      <c r="C146" s="5" t="s">
        <v>48</v>
      </c>
      <c r="D146" s="13" t="s">
        <v>735</v>
      </c>
      <c r="E146" s="14" t="s">
        <v>74</v>
      </c>
      <c r="F146" s="2" t="s">
        <v>49</v>
      </c>
      <c r="G146" s="4" t="s">
        <v>91</v>
      </c>
      <c r="H146" s="4" t="s">
        <v>121</v>
      </c>
      <c r="I146" s="4" t="s">
        <v>106</v>
      </c>
      <c r="J146" s="7" t="s">
        <v>307</v>
      </c>
      <c r="K146" s="4" t="s">
        <v>229</v>
      </c>
      <c r="L146" s="4">
        <v>8</v>
      </c>
      <c r="M146" s="6">
        <v>2142.5636087843818</v>
      </c>
      <c r="N146" s="6">
        <f t="shared" si="6"/>
        <v>17140.508870275055</v>
      </c>
      <c r="O146" s="6">
        <f t="shared" si="7"/>
        <v>19882.990289519061</v>
      </c>
      <c r="P146" s="4">
        <v>0</v>
      </c>
      <c r="Q146" s="17" t="s">
        <v>57</v>
      </c>
      <c r="R146" s="2" t="s">
        <v>598</v>
      </c>
      <c r="S146" s="5" t="s">
        <v>68</v>
      </c>
      <c r="T146" s="4" t="s">
        <v>312</v>
      </c>
      <c r="U146" s="4" t="s">
        <v>593</v>
      </c>
      <c r="V146" s="4"/>
      <c r="W146" s="4"/>
      <c r="X146" s="4">
        <v>17140.508870275055</v>
      </c>
      <c r="Y146" s="4">
        <f t="shared" ref="Y146:Y209" si="8">X146</f>
        <v>17140.508870275055</v>
      </c>
      <c r="Z146" s="4"/>
      <c r="AA146" s="4"/>
      <c r="AB146" s="17" t="s">
        <v>57</v>
      </c>
      <c r="AC146" s="4"/>
      <c r="AD146" s="4">
        <v>10013051</v>
      </c>
      <c r="AE146" s="4" t="s">
        <v>231</v>
      </c>
    </row>
    <row r="147" spans="1:31" s="1" customFormat="1" ht="18" customHeight="1" x14ac:dyDescent="0.25">
      <c r="A147" s="4">
        <v>10013050</v>
      </c>
      <c r="B147" s="2" t="s">
        <v>47</v>
      </c>
      <c r="C147" s="5" t="s">
        <v>48</v>
      </c>
      <c r="D147" s="13" t="s">
        <v>736</v>
      </c>
      <c r="E147" s="14" t="s">
        <v>74</v>
      </c>
      <c r="F147" s="2" t="s">
        <v>49</v>
      </c>
      <c r="G147" s="4" t="s">
        <v>91</v>
      </c>
      <c r="H147" s="4" t="s">
        <v>121</v>
      </c>
      <c r="I147" s="4" t="s">
        <v>106</v>
      </c>
      <c r="J147" s="7" t="s">
        <v>308</v>
      </c>
      <c r="K147" s="4" t="s">
        <v>229</v>
      </c>
      <c r="L147" s="4">
        <v>8</v>
      </c>
      <c r="M147" s="6">
        <v>1210.3031072522463</v>
      </c>
      <c r="N147" s="6">
        <f t="shared" si="6"/>
        <v>9682.4248580179701</v>
      </c>
      <c r="O147" s="6">
        <f t="shared" si="7"/>
        <v>11231.612835300844</v>
      </c>
      <c r="P147" s="4">
        <v>0</v>
      </c>
      <c r="Q147" s="17" t="s">
        <v>57</v>
      </c>
      <c r="R147" s="2" t="s">
        <v>598</v>
      </c>
      <c r="S147" s="5" t="s">
        <v>68</v>
      </c>
      <c r="T147" s="4" t="s">
        <v>312</v>
      </c>
      <c r="U147" s="4" t="s">
        <v>593</v>
      </c>
      <c r="V147" s="4"/>
      <c r="W147" s="4"/>
      <c r="X147" s="4">
        <v>9682.4248580179701</v>
      </c>
      <c r="Y147" s="4">
        <f t="shared" si="8"/>
        <v>9682.4248580179701</v>
      </c>
      <c r="Z147" s="4"/>
      <c r="AA147" s="4"/>
      <c r="AB147" s="17" t="s">
        <v>57</v>
      </c>
      <c r="AC147" s="4"/>
      <c r="AD147" s="4">
        <v>10013050</v>
      </c>
      <c r="AE147" s="4" t="s">
        <v>231</v>
      </c>
    </row>
    <row r="148" spans="1:31" s="1" customFormat="1" ht="18" customHeight="1" x14ac:dyDescent="0.25">
      <c r="A148" s="4">
        <v>10013079</v>
      </c>
      <c r="B148" s="2" t="s">
        <v>47</v>
      </c>
      <c r="C148" s="5" t="s">
        <v>48</v>
      </c>
      <c r="D148" s="13" t="s">
        <v>737</v>
      </c>
      <c r="E148" s="14" t="s">
        <v>74</v>
      </c>
      <c r="F148" s="2" t="s">
        <v>49</v>
      </c>
      <c r="G148" s="4" t="s">
        <v>242</v>
      </c>
      <c r="H148" s="4" t="s">
        <v>264</v>
      </c>
      <c r="I148" s="4" t="s">
        <v>265</v>
      </c>
      <c r="J148" s="7" t="s">
        <v>309</v>
      </c>
      <c r="K148" s="4" t="s">
        <v>229</v>
      </c>
      <c r="L148" s="4">
        <v>2</v>
      </c>
      <c r="M148" s="6">
        <v>2197.0817667687174</v>
      </c>
      <c r="N148" s="6">
        <f t="shared" si="6"/>
        <v>4394.1635335374349</v>
      </c>
      <c r="O148" s="6">
        <f t="shared" si="7"/>
        <v>5097.2296989034239</v>
      </c>
      <c r="P148" s="4">
        <v>0</v>
      </c>
      <c r="Q148" s="17" t="s">
        <v>57</v>
      </c>
      <c r="R148" s="2" t="s">
        <v>598</v>
      </c>
      <c r="S148" s="5" t="s">
        <v>68</v>
      </c>
      <c r="T148" s="4" t="s">
        <v>312</v>
      </c>
      <c r="U148" s="4" t="s">
        <v>593</v>
      </c>
      <c r="V148" s="4"/>
      <c r="W148" s="4"/>
      <c r="X148" s="4">
        <v>4394.1635335374349</v>
      </c>
      <c r="Y148" s="4">
        <f t="shared" si="8"/>
        <v>4394.1635335374349</v>
      </c>
      <c r="Z148" s="4"/>
      <c r="AA148" s="4"/>
      <c r="AB148" s="17" t="s">
        <v>57</v>
      </c>
      <c r="AC148" s="4"/>
      <c r="AD148" s="4">
        <v>10013079</v>
      </c>
      <c r="AE148" s="4" t="s">
        <v>231</v>
      </c>
    </row>
    <row r="149" spans="1:31" s="1" customFormat="1" ht="18" customHeight="1" x14ac:dyDescent="0.25">
      <c r="A149" s="4">
        <v>10005918</v>
      </c>
      <c r="B149" s="2" t="s">
        <v>47</v>
      </c>
      <c r="C149" s="5" t="s">
        <v>48</v>
      </c>
      <c r="D149" s="13" t="s">
        <v>738</v>
      </c>
      <c r="E149" s="14" t="s">
        <v>74</v>
      </c>
      <c r="F149" s="2" t="s">
        <v>49</v>
      </c>
      <c r="G149" s="4" t="s">
        <v>588</v>
      </c>
      <c r="H149" s="4" t="s">
        <v>592</v>
      </c>
      <c r="I149" s="4" t="s">
        <v>106</v>
      </c>
      <c r="J149" s="7" t="s">
        <v>310</v>
      </c>
      <c r="K149" s="4" t="s">
        <v>229</v>
      </c>
      <c r="L149" s="4">
        <v>20</v>
      </c>
      <c r="M149" s="6">
        <v>40741.419461693855</v>
      </c>
      <c r="N149" s="6">
        <f t="shared" si="6"/>
        <v>814828.38923387707</v>
      </c>
      <c r="O149" s="6">
        <f t="shared" si="7"/>
        <v>945200.93151129736</v>
      </c>
      <c r="P149" s="4">
        <v>0</v>
      </c>
      <c r="Q149" s="17" t="s">
        <v>57</v>
      </c>
      <c r="R149" s="2" t="s">
        <v>598</v>
      </c>
      <c r="S149" s="5" t="s">
        <v>68</v>
      </c>
      <c r="T149" s="4" t="s">
        <v>312</v>
      </c>
      <c r="U149" s="4" t="s">
        <v>593</v>
      </c>
      <c r="V149" s="4"/>
      <c r="W149" s="4"/>
      <c r="X149" s="4">
        <v>814828.38923387707</v>
      </c>
      <c r="Y149" s="4">
        <f t="shared" si="8"/>
        <v>814828.38923387707</v>
      </c>
      <c r="Z149" s="4"/>
      <c r="AA149" s="4"/>
      <c r="AB149" s="17" t="s">
        <v>57</v>
      </c>
      <c r="AC149" s="4"/>
      <c r="AD149" s="4">
        <v>10005918</v>
      </c>
      <c r="AE149" s="4" t="s">
        <v>231</v>
      </c>
    </row>
    <row r="150" spans="1:31" s="1" customFormat="1" ht="18" customHeight="1" x14ac:dyDescent="0.25">
      <c r="A150" s="4">
        <v>10013053</v>
      </c>
      <c r="B150" s="2" t="s">
        <v>47</v>
      </c>
      <c r="C150" s="5" t="s">
        <v>48</v>
      </c>
      <c r="D150" s="13" t="s">
        <v>739</v>
      </c>
      <c r="E150" s="14" t="s">
        <v>74</v>
      </c>
      <c r="F150" s="2" t="s">
        <v>49</v>
      </c>
      <c r="G150" s="4" t="s">
        <v>589</v>
      </c>
      <c r="H150" s="4" t="s">
        <v>250</v>
      </c>
      <c r="I150" s="4" t="s">
        <v>251</v>
      </c>
      <c r="J150" s="7" t="s">
        <v>311</v>
      </c>
      <c r="K150" s="4" t="s">
        <v>229</v>
      </c>
      <c r="L150" s="4">
        <v>5</v>
      </c>
      <c r="M150" s="6">
        <v>60193.498230504716</v>
      </c>
      <c r="N150" s="6">
        <f t="shared" si="6"/>
        <v>300967.49115252355</v>
      </c>
      <c r="O150" s="6">
        <f t="shared" si="7"/>
        <v>349122.28973692731</v>
      </c>
      <c r="P150" s="4">
        <v>0</v>
      </c>
      <c r="Q150" s="17" t="s">
        <v>57</v>
      </c>
      <c r="R150" s="2" t="s">
        <v>598</v>
      </c>
      <c r="S150" s="5" t="s">
        <v>68</v>
      </c>
      <c r="T150" s="4" t="s">
        <v>312</v>
      </c>
      <c r="U150" s="4" t="s">
        <v>593</v>
      </c>
      <c r="V150" s="4"/>
      <c r="W150" s="4"/>
      <c r="X150" s="4">
        <v>300967.49115252355</v>
      </c>
      <c r="Y150" s="4">
        <f t="shared" si="8"/>
        <v>300967.49115252355</v>
      </c>
      <c r="Z150" s="4"/>
      <c r="AA150" s="4"/>
      <c r="AB150" s="17" t="s">
        <v>57</v>
      </c>
      <c r="AC150" s="4"/>
      <c r="AD150" s="4">
        <v>10013053</v>
      </c>
      <c r="AE150" s="4" t="s">
        <v>231</v>
      </c>
    </row>
    <row r="151" spans="1:31" s="1" customFormat="1" ht="18" customHeight="1" x14ac:dyDescent="0.25">
      <c r="A151" s="4">
        <v>10002055</v>
      </c>
      <c r="B151" s="2" t="s">
        <v>47</v>
      </c>
      <c r="C151" s="5" t="s">
        <v>48</v>
      </c>
      <c r="D151" s="13" t="s">
        <v>740</v>
      </c>
      <c r="E151" s="14" t="s">
        <v>74</v>
      </c>
      <c r="F151" s="2" t="s">
        <v>49</v>
      </c>
      <c r="G151" s="4" t="s">
        <v>313</v>
      </c>
      <c r="H151" s="4" t="s">
        <v>314</v>
      </c>
      <c r="I151" s="4" t="s">
        <v>315</v>
      </c>
      <c r="J151" s="4" t="s">
        <v>316</v>
      </c>
      <c r="K151" s="4" t="s">
        <v>229</v>
      </c>
      <c r="L151" s="4">
        <v>540</v>
      </c>
      <c r="M151" s="4">
        <v>121386.48536000001</v>
      </c>
      <c r="N151" s="6">
        <f t="shared" si="6"/>
        <v>65548702.094400004</v>
      </c>
      <c r="O151" s="6">
        <f t="shared" si="7"/>
        <v>76036494.429503992</v>
      </c>
      <c r="P151" s="4">
        <v>0</v>
      </c>
      <c r="Q151" s="17" t="s">
        <v>57</v>
      </c>
      <c r="R151" s="2" t="s">
        <v>602</v>
      </c>
      <c r="S151" s="5" t="s">
        <v>68</v>
      </c>
      <c r="T151" s="4" t="s">
        <v>318</v>
      </c>
      <c r="U151" s="4" t="s">
        <v>54</v>
      </c>
      <c r="V151" s="4" t="s">
        <v>594</v>
      </c>
      <c r="W151" s="19">
        <v>46038</v>
      </c>
      <c r="X151" s="6">
        <v>65548702.094400004</v>
      </c>
      <c r="Y151" s="4">
        <f t="shared" si="8"/>
        <v>65548702.094400004</v>
      </c>
      <c r="Z151" s="4"/>
      <c r="AA151" s="4"/>
      <c r="AB151" s="17" t="s">
        <v>57</v>
      </c>
      <c r="AC151" s="4"/>
      <c r="AD151" s="4">
        <v>10002055</v>
      </c>
      <c r="AE151" s="4" t="s">
        <v>231</v>
      </c>
    </row>
    <row r="152" spans="1:31" s="1" customFormat="1" ht="18" customHeight="1" x14ac:dyDescent="0.25">
      <c r="A152" s="4">
        <v>10006451</v>
      </c>
      <c r="B152" s="2" t="s">
        <v>47</v>
      </c>
      <c r="C152" s="5" t="s">
        <v>48</v>
      </c>
      <c r="D152" s="13" t="s">
        <v>741</v>
      </c>
      <c r="E152" s="14" t="s">
        <v>74</v>
      </c>
      <c r="F152" s="2" t="s">
        <v>49</v>
      </c>
      <c r="G152" s="4" t="s">
        <v>313</v>
      </c>
      <c r="H152" s="4" t="s">
        <v>314</v>
      </c>
      <c r="I152" s="4" t="s">
        <v>315</v>
      </c>
      <c r="J152" s="4" t="s">
        <v>317</v>
      </c>
      <c r="K152" s="4" t="s">
        <v>229</v>
      </c>
      <c r="L152" s="4">
        <v>240</v>
      </c>
      <c r="M152" s="4">
        <v>111423.65400000001</v>
      </c>
      <c r="N152" s="6">
        <f t="shared" si="6"/>
        <v>26741676.960000001</v>
      </c>
      <c r="O152" s="6">
        <f t="shared" si="7"/>
        <v>31020345.273599997</v>
      </c>
      <c r="P152" s="4">
        <v>0</v>
      </c>
      <c r="Q152" s="17" t="s">
        <v>57</v>
      </c>
      <c r="R152" s="2" t="s">
        <v>601</v>
      </c>
      <c r="S152" s="5" t="s">
        <v>68</v>
      </c>
      <c r="T152" s="4" t="s">
        <v>318</v>
      </c>
      <c r="U152" s="4" t="s">
        <v>54</v>
      </c>
      <c r="V152" s="4" t="s">
        <v>594</v>
      </c>
      <c r="W152" s="19">
        <v>46038</v>
      </c>
      <c r="X152" s="6">
        <v>26741676.960000001</v>
      </c>
      <c r="Y152" s="4">
        <f t="shared" si="8"/>
        <v>26741676.960000001</v>
      </c>
      <c r="Z152" s="4"/>
      <c r="AA152" s="4"/>
      <c r="AB152" s="17" t="s">
        <v>57</v>
      </c>
      <c r="AC152" s="4"/>
      <c r="AD152" s="4">
        <v>10006451</v>
      </c>
      <c r="AE152" s="4" t="s">
        <v>231</v>
      </c>
    </row>
    <row r="153" spans="1:31" s="1" customFormat="1" ht="18" customHeight="1" x14ac:dyDescent="0.25">
      <c r="A153" s="4">
        <v>10004717</v>
      </c>
      <c r="B153" s="2" t="s">
        <v>47</v>
      </c>
      <c r="C153" s="5" t="s">
        <v>48</v>
      </c>
      <c r="D153" s="13" t="s">
        <v>742</v>
      </c>
      <c r="E153" s="14" t="s">
        <v>74</v>
      </c>
      <c r="F153" s="2" t="s">
        <v>49</v>
      </c>
      <c r="G153" s="4" t="s">
        <v>590</v>
      </c>
      <c r="H153" s="4" t="s">
        <v>321</v>
      </c>
      <c r="I153" s="4" t="s">
        <v>322</v>
      </c>
      <c r="J153" s="4" t="s">
        <v>327</v>
      </c>
      <c r="K153" s="4" t="s">
        <v>229</v>
      </c>
      <c r="L153" s="4">
        <v>176</v>
      </c>
      <c r="M153" s="4">
        <v>138677.67195207014</v>
      </c>
      <c r="N153" s="6">
        <f t="shared" si="6"/>
        <v>24407270.263564344</v>
      </c>
      <c r="O153" s="6">
        <f t="shared" si="7"/>
        <v>28312433.505734637</v>
      </c>
      <c r="P153" s="4">
        <v>0</v>
      </c>
      <c r="Q153" s="17" t="s">
        <v>57</v>
      </c>
      <c r="R153" s="2" t="s">
        <v>597</v>
      </c>
      <c r="S153" s="5" t="s">
        <v>68</v>
      </c>
      <c r="T153" s="4" t="s">
        <v>230</v>
      </c>
      <c r="U153" s="4" t="s">
        <v>54</v>
      </c>
      <c r="V153" s="4" t="s">
        <v>595</v>
      </c>
      <c r="W153" s="19">
        <v>46044</v>
      </c>
      <c r="X153" s="6">
        <v>28312433.505734637</v>
      </c>
      <c r="Y153" s="4">
        <f t="shared" si="8"/>
        <v>28312433.505734637</v>
      </c>
      <c r="Z153" s="4"/>
      <c r="AA153" s="4"/>
      <c r="AB153" s="17" t="s">
        <v>57</v>
      </c>
      <c r="AC153" s="4"/>
      <c r="AD153" s="4">
        <v>10004717</v>
      </c>
      <c r="AE153" s="4" t="s">
        <v>231</v>
      </c>
    </row>
    <row r="154" spans="1:31" s="1" customFormat="1" ht="18" customHeight="1" x14ac:dyDescent="0.25">
      <c r="A154" s="4">
        <v>10004719</v>
      </c>
      <c r="B154" s="2" t="s">
        <v>47</v>
      </c>
      <c r="C154" s="5" t="s">
        <v>48</v>
      </c>
      <c r="D154" s="13" t="s">
        <v>743</v>
      </c>
      <c r="E154" s="14" t="s">
        <v>74</v>
      </c>
      <c r="F154" s="2" t="s">
        <v>49</v>
      </c>
      <c r="G154" s="4" t="s">
        <v>590</v>
      </c>
      <c r="H154" s="4" t="s">
        <v>321</v>
      </c>
      <c r="I154" s="4" t="s">
        <v>322</v>
      </c>
      <c r="J154" s="4" t="s">
        <v>328</v>
      </c>
      <c r="K154" s="4" t="s">
        <v>229</v>
      </c>
      <c r="L154" s="4">
        <v>320</v>
      </c>
      <c r="M154" s="4">
        <v>173347.08994008767</v>
      </c>
      <c r="N154" s="6">
        <f t="shared" si="6"/>
        <v>55471068.780828051</v>
      </c>
      <c r="O154" s="6">
        <f t="shared" si="7"/>
        <v>64346439.785760537</v>
      </c>
      <c r="P154" s="4">
        <v>0</v>
      </c>
      <c r="Q154" s="17" t="s">
        <v>57</v>
      </c>
      <c r="R154" s="2" t="s">
        <v>597</v>
      </c>
      <c r="S154" s="5" t="s">
        <v>68</v>
      </c>
      <c r="T154" s="4" t="s">
        <v>230</v>
      </c>
      <c r="U154" s="4" t="s">
        <v>54</v>
      </c>
      <c r="V154" s="4" t="s">
        <v>595</v>
      </c>
      <c r="W154" s="19">
        <v>46044</v>
      </c>
      <c r="X154" s="6">
        <v>64346439.785760537</v>
      </c>
      <c r="Y154" s="4">
        <f t="shared" si="8"/>
        <v>64346439.785760537</v>
      </c>
      <c r="Z154" s="4"/>
      <c r="AA154" s="4"/>
      <c r="AB154" s="17" t="s">
        <v>57</v>
      </c>
      <c r="AC154" s="4"/>
      <c r="AD154" s="4">
        <v>10004719</v>
      </c>
      <c r="AE154" s="4" t="s">
        <v>231</v>
      </c>
    </row>
    <row r="155" spans="1:31" s="1" customFormat="1" ht="18" customHeight="1" x14ac:dyDescent="0.25">
      <c r="A155" s="4">
        <v>10004500</v>
      </c>
      <c r="B155" s="2" t="s">
        <v>47</v>
      </c>
      <c r="C155" s="5" t="s">
        <v>48</v>
      </c>
      <c r="D155" s="13" t="s">
        <v>744</v>
      </c>
      <c r="E155" s="14" t="s">
        <v>74</v>
      </c>
      <c r="F155" s="2" t="s">
        <v>49</v>
      </c>
      <c r="G155" s="4" t="s">
        <v>319</v>
      </c>
      <c r="H155" s="4" t="s">
        <v>323</v>
      </c>
      <c r="I155" s="4" t="s">
        <v>324</v>
      </c>
      <c r="J155" s="4" t="s">
        <v>329</v>
      </c>
      <c r="K155" s="4" t="s">
        <v>229</v>
      </c>
      <c r="L155" s="4">
        <v>96</v>
      </c>
      <c r="M155" s="4">
        <v>642365.44272138143</v>
      </c>
      <c r="N155" s="6">
        <f t="shared" si="6"/>
        <v>61667082.501252621</v>
      </c>
      <c r="O155" s="6">
        <f t="shared" si="7"/>
        <v>71533815.70145303</v>
      </c>
      <c r="P155" s="4">
        <v>0</v>
      </c>
      <c r="Q155" s="17" t="s">
        <v>57</v>
      </c>
      <c r="R155" s="2" t="s">
        <v>597</v>
      </c>
      <c r="S155" s="5" t="s">
        <v>68</v>
      </c>
      <c r="T155" s="4" t="s">
        <v>230</v>
      </c>
      <c r="U155" s="4" t="s">
        <v>54</v>
      </c>
      <c r="V155" s="4" t="s">
        <v>595</v>
      </c>
      <c r="W155" s="19">
        <v>46044</v>
      </c>
      <c r="X155" s="6">
        <v>71533815.70145303</v>
      </c>
      <c r="Y155" s="4">
        <f t="shared" si="8"/>
        <v>71533815.70145303</v>
      </c>
      <c r="Z155" s="4"/>
      <c r="AA155" s="4"/>
      <c r="AB155" s="17" t="s">
        <v>57</v>
      </c>
      <c r="AC155" s="4"/>
      <c r="AD155" s="4">
        <v>10004500</v>
      </c>
      <c r="AE155" s="4" t="s">
        <v>231</v>
      </c>
    </row>
    <row r="156" spans="1:31" s="1" customFormat="1" ht="18" customHeight="1" x14ac:dyDescent="0.25">
      <c r="A156" s="4">
        <v>10008930</v>
      </c>
      <c r="B156" s="2" t="s">
        <v>47</v>
      </c>
      <c r="C156" s="5" t="s">
        <v>48</v>
      </c>
      <c r="D156" s="13" t="s">
        <v>745</v>
      </c>
      <c r="E156" s="14" t="s">
        <v>74</v>
      </c>
      <c r="F156" s="2" t="s">
        <v>49</v>
      </c>
      <c r="G156" s="4" t="s">
        <v>320</v>
      </c>
      <c r="H156" s="4" t="s">
        <v>325</v>
      </c>
      <c r="I156" s="4" t="s">
        <v>326</v>
      </c>
      <c r="J156" s="4" t="s">
        <v>330</v>
      </c>
      <c r="K156" s="4" t="s">
        <v>229</v>
      </c>
      <c r="L156" s="4">
        <v>88</v>
      </c>
      <c r="M156" s="4">
        <v>603771.1849611355</v>
      </c>
      <c r="N156" s="6">
        <f t="shared" si="6"/>
        <v>53131864.276579924</v>
      </c>
      <c r="O156" s="6">
        <f t="shared" si="7"/>
        <v>61632962.560832709</v>
      </c>
      <c r="P156" s="4">
        <v>0</v>
      </c>
      <c r="Q156" s="17" t="s">
        <v>57</v>
      </c>
      <c r="R156" s="2" t="s">
        <v>597</v>
      </c>
      <c r="S156" s="5" t="s">
        <v>68</v>
      </c>
      <c r="T156" s="4" t="s">
        <v>230</v>
      </c>
      <c r="U156" s="4" t="s">
        <v>54</v>
      </c>
      <c r="V156" s="4" t="s">
        <v>595</v>
      </c>
      <c r="W156" s="19">
        <v>46044</v>
      </c>
      <c r="X156" s="6">
        <v>61632962.560832709</v>
      </c>
      <c r="Y156" s="4">
        <f t="shared" si="8"/>
        <v>61632962.560832709</v>
      </c>
      <c r="Z156" s="4"/>
      <c r="AA156" s="4"/>
      <c r="AB156" s="17" t="s">
        <v>57</v>
      </c>
      <c r="AC156" s="4"/>
      <c r="AD156" s="4">
        <v>10008930</v>
      </c>
      <c r="AE156" s="4" t="s">
        <v>231</v>
      </c>
    </row>
    <row r="157" spans="1:31" s="1" customFormat="1" ht="18" customHeight="1" x14ac:dyDescent="0.25">
      <c r="A157" s="4">
        <v>10004501</v>
      </c>
      <c r="B157" s="2" t="s">
        <v>47</v>
      </c>
      <c r="C157" s="5" t="s">
        <v>48</v>
      </c>
      <c r="D157" s="13" t="s">
        <v>746</v>
      </c>
      <c r="E157" s="14" t="s">
        <v>74</v>
      </c>
      <c r="F157" s="2" t="s">
        <v>49</v>
      </c>
      <c r="G157" s="4" t="s">
        <v>319</v>
      </c>
      <c r="H157" s="4" t="s">
        <v>323</v>
      </c>
      <c r="I157" s="4" t="s">
        <v>324</v>
      </c>
      <c r="J157" s="4" t="s">
        <v>331</v>
      </c>
      <c r="K157" s="4" t="s">
        <v>229</v>
      </c>
      <c r="L157" s="4">
        <v>2</v>
      </c>
      <c r="M157" s="4">
        <v>138677.67195207014</v>
      </c>
      <c r="N157" s="6">
        <f t="shared" si="6"/>
        <v>277355.34390414029</v>
      </c>
      <c r="O157" s="6">
        <f t="shared" si="7"/>
        <v>321732.19892880274</v>
      </c>
      <c r="P157" s="4">
        <v>0</v>
      </c>
      <c r="Q157" s="17" t="s">
        <v>57</v>
      </c>
      <c r="R157" s="2" t="s">
        <v>597</v>
      </c>
      <c r="S157" s="5" t="s">
        <v>68</v>
      </c>
      <c r="T157" s="4" t="s">
        <v>230</v>
      </c>
      <c r="U157" s="4" t="s">
        <v>54</v>
      </c>
      <c r="V157" s="4" t="s">
        <v>595</v>
      </c>
      <c r="W157" s="19">
        <v>46044</v>
      </c>
      <c r="X157" s="6">
        <v>321732.19892880274</v>
      </c>
      <c r="Y157" s="4">
        <f t="shared" si="8"/>
        <v>321732.19892880274</v>
      </c>
      <c r="Z157" s="4"/>
      <c r="AA157" s="4"/>
      <c r="AB157" s="17" t="s">
        <v>57</v>
      </c>
      <c r="AC157" s="4"/>
      <c r="AD157" s="4">
        <v>10004501</v>
      </c>
      <c r="AE157" s="4" t="s">
        <v>231</v>
      </c>
    </row>
    <row r="158" spans="1:31" s="1" customFormat="1" ht="18" customHeight="1" x14ac:dyDescent="0.25">
      <c r="A158" s="4">
        <v>10004502</v>
      </c>
      <c r="B158" s="2" t="s">
        <v>47</v>
      </c>
      <c r="C158" s="5" t="s">
        <v>48</v>
      </c>
      <c r="D158" s="13" t="s">
        <v>747</v>
      </c>
      <c r="E158" s="14" t="s">
        <v>74</v>
      </c>
      <c r="F158" s="2" t="s">
        <v>49</v>
      </c>
      <c r="G158" s="4" t="s">
        <v>319</v>
      </c>
      <c r="H158" s="4" t="s">
        <v>323</v>
      </c>
      <c r="I158" s="4" t="s">
        <v>324</v>
      </c>
      <c r="J158" s="4" t="s">
        <v>332</v>
      </c>
      <c r="K158" s="4" t="s">
        <v>229</v>
      </c>
      <c r="L158" s="4">
        <v>4</v>
      </c>
      <c r="M158" s="4">
        <v>508920.89046561584</v>
      </c>
      <c r="N158" s="6">
        <f t="shared" si="6"/>
        <v>2035683.5618624634</v>
      </c>
      <c r="O158" s="6">
        <f t="shared" si="7"/>
        <v>2361392.9317604573</v>
      </c>
      <c r="P158" s="4">
        <v>0</v>
      </c>
      <c r="Q158" s="17" t="s">
        <v>57</v>
      </c>
      <c r="R158" s="2" t="s">
        <v>597</v>
      </c>
      <c r="S158" s="5" t="s">
        <v>68</v>
      </c>
      <c r="T158" s="4" t="s">
        <v>230</v>
      </c>
      <c r="U158" s="4" t="s">
        <v>54</v>
      </c>
      <c r="V158" s="4" t="s">
        <v>595</v>
      </c>
      <c r="W158" s="19">
        <v>46044</v>
      </c>
      <c r="X158" s="6">
        <v>2361392.9317604573</v>
      </c>
      <c r="Y158" s="4">
        <f t="shared" si="8"/>
        <v>2361392.9317604573</v>
      </c>
      <c r="Z158" s="4"/>
      <c r="AA158" s="4"/>
      <c r="AB158" s="17" t="s">
        <v>57</v>
      </c>
      <c r="AC158" s="4"/>
      <c r="AD158" s="4">
        <v>10004502</v>
      </c>
      <c r="AE158" s="4" t="s">
        <v>231</v>
      </c>
    </row>
    <row r="159" spans="1:31" s="1" customFormat="1" ht="18" customHeight="1" x14ac:dyDescent="0.25">
      <c r="A159" s="4">
        <v>10004882</v>
      </c>
      <c r="B159" s="2" t="s">
        <v>47</v>
      </c>
      <c r="C159" s="5" t="s">
        <v>48</v>
      </c>
      <c r="D159" s="13" t="s">
        <v>748</v>
      </c>
      <c r="E159" s="14" t="s">
        <v>74</v>
      </c>
      <c r="F159" s="2" t="s">
        <v>49</v>
      </c>
      <c r="G159" s="4" t="s">
        <v>333</v>
      </c>
      <c r="H159" s="4" t="s">
        <v>109</v>
      </c>
      <c r="I159" s="4" t="s">
        <v>334</v>
      </c>
      <c r="J159" s="4" t="s">
        <v>392</v>
      </c>
      <c r="K159" s="4" t="s">
        <v>229</v>
      </c>
      <c r="L159" s="4">
        <v>8</v>
      </c>
      <c r="M159" s="4">
        <v>44676.5936</v>
      </c>
      <c r="N159" s="6">
        <f t="shared" si="6"/>
        <v>357412.7488</v>
      </c>
      <c r="O159" s="6">
        <f t="shared" si="7"/>
        <v>414598.78860799997</v>
      </c>
      <c r="P159" s="4">
        <v>0</v>
      </c>
      <c r="Q159" s="17" t="s">
        <v>57</v>
      </c>
      <c r="R159" s="2" t="s">
        <v>600</v>
      </c>
      <c r="S159" s="5" t="s">
        <v>68</v>
      </c>
      <c r="T159" s="4" t="s">
        <v>558</v>
      </c>
      <c r="U159" s="4"/>
      <c r="V159" s="4" t="s">
        <v>596</v>
      </c>
      <c r="W159" s="19">
        <v>46044</v>
      </c>
      <c r="X159" s="6">
        <v>357412.7488</v>
      </c>
      <c r="Y159" s="4">
        <f t="shared" si="8"/>
        <v>357412.7488</v>
      </c>
      <c r="Z159" s="4"/>
      <c r="AA159" s="4"/>
      <c r="AB159" s="17" t="s">
        <v>57</v>
      </c>
      <c r="AC159" s="4"/>
      <c r="AD159" s="4">
        <v>10004882</v>
      </c>
      <c r="AE159" s="4" t="s">
        <v>231</v>
      </c>
    </row>
    <row r="160" spans="1:31" s="1" customFormat="1" ht="18" customHeight="1" x14ac:dyDescent="0.25">
      <c r="A160" s="4">
        <v>10004886</v>
      </c>
      <c r="B160" s="2" t="s">
        <v>47</v>
      </c>
      <c r="C160" s="5" t="s">
        <v>48</v>
      </c>
      <c r="D160" s="13" t="s">
        <v>749</v>
      </c>
      <c r="E160" s="14" t="s">
        <v>74</v>
      </c>
      <c r="F160" s="2" t="s">
        <v>49</v>
      </c>
      <c r="G160" s="4" t="s">
        <v>333</v>
      </c>
      <c r="H160" s="4" t="s">
        <v>109</v>
      </c>
      <c r="I160" s="4" t="s">
        <v>334</v>
      </c>
      <c r="J160" s="4" t="s">
        <v>393</v>
      </c>
      <c r="K160" s="4" t="s">
        <v>229</v>
      </c>
      <c r="L160" s="4">
        <v>8</v>
      </c>
      <c r="M160" s="4">
        <v>11349073.578699999</v>
      </c>
      <c r="N160" s="6">
        <f t="shared" si="6"/>
        <v>90792588.629599988</v>
      </c>
      <c r="O160" s="6">
        <f t="shared" si="7"/>
        <v>105319402.81033598</v>
      </c>
      <c r="P160" s="4">
        <v>0</v>
      </c>
      <c r="Q160" s="17" t="s">
        <v>57</v>
      </c>
      <c r="R160" s="2" t="s">
        <v>600</v>
      </c>
      <c r="S160" s="5" t="s">
        <v>68</v>
      </c>
      <c r="T160" s="4" t="s">
        <v>558</v>
      </c>
      <c r="U160" s="4"/>
      <c r="V160" s="4" t="s">
        <v>596</v>
      </c>
      <c r="W160" s="19">
        <v>46044</v>
      </c>
      <c r="X160" s="6">
        <v>90792588.629599988</v>
      </c>
      <c r="Y160" s="4">
        <f t="shared" si="8"/>
        <v>90792588.629599988</v>
      </c>
      <c r="Z160" s="4"/>
      <c r="AA160" s="4"/>
      <c r="AB160" s="17" t="s">
        <v>57</v>
      </c>
      <c r="AC160" s="4"/>
      <c r="AD160" s="4">
        <v>10004886</v>
      </c>
      <c r="AE160" s="4" t="s">
        <v>231</v>
      </c>
    </row>
    <row r="161" spans="1:31" s="1" customFormat="1" ht="18" customHeight="1" x14ac:dyDescent="0.25">
      <c r="A161" s="4">
        <v>10004887</v>
      </c>
      <c r="B161" s="2" t="s">
        <v>47</v>
      </c>
      <c r="C161" s="5" t="s">
        <v>48</v>
      </c>
      <c r="D161" s="13" t="s">
        <v>750</v>
      </c>
      <c r="E161" s="14" t="s">
        <v>74</v>
      </c>
      <c r="F161" s="2" t="s">
        <v>49</v>
      </c>
      <c r="G161" s="4" t="s">
        <v>333</v>
      </c>
      <c r="H161" s="4" t="s">
        <v>109</v>
      </c>
      <c r="I161" s="4" t="s">
        <v>334</v>
      </c>
      <c r="J161" s="4" t="s">
        <v>394</v>
      </c>
      <c r="K161" s="4" t="s">
        <v>229</v>
      </c>
      <c r="L161" s="4">
        <v>7</v>
      </c>
      <c r="M161" s="4">
        <v>9598251.5286999997</v>
      </c>
      <c r="N161" s="6">
        <f t="shared" si="6"/>
        <v>67187760.700900003</v>
      </c>
      <c r="O161" s="6">
        <f t="shared" si="7"/>
        <v>77937802.413044006</v>
      </c>
      <c r="P161" s="4">
        <v>0</v>
      </c>
      <c r="Q161" s="17" t="s">
        <v>57</v>
      </c>
      <c r="R161" s="2" t="s">
        <v>600</v>
      </c>
      <c r="S161" s="5" t="s">
        <v>68</v>
      </c>
      <c r="T161" s="4" t="s">
        <v>558</v>
      </c>
      <c r="U161" s="4"/>
      <c r="V161" s="4" t="s">
        <v>596</v>
      </c>
      <c r="W161" s="19">
        <v>46044</v>
      </c>
      <c r="X161" s="6">
        <v>67187760.700900003</v>
      </c>
      <c r="Y161" s="4">
        <f t="shared" si="8"/>
        <v>67187760.700900003</v>
      </c>
      <c r="Z161" s="4"/>
      <c r="AA161" s="4"/>
      <c r="AB161" s="17" t="s">
        <v>57</v>
      </c>
      <c r="AC161" s="4"/>
      <c r="AD161" s="4">
        <v>10004887</v>
      </c>
      <c r="AE161" s="4" t="s">
        <v>231</v>
      </c>
    </row>
    <row r="162" spans="1:31" s="1" customFormat="1" ht="18" customHeight="1" x14ac:dyDescent="0.25">
      <c r="A162" s="4">
        <v>10004888</v>
      </c>
      <c r="B162" s="2" t="s">
        <v>47</v>
      </c>
      <c r="C162" s="5" t="s">
        <v>48</v>
      </c>
      <c r="D162" s="13" t="s">
        <v>751</v>
      </c>
      <c r="E162" s="14" t="s">
        <v>74</v>
      </c>
      <c r="F162" s="2" t="s">
        <v>49</v>
      </c>
      <c r="G162" s="4" t="s">
        <v>333</v>
      </c>
      <c r="H162" s="4" t="s">
        <v>109</v>
      </c>
      <c r="I162" s="4" t="s">
        <v>334</v>
      </c>
      <c r="J162" s="4" t="s">
        <v>395</v>
      </c>
      <c r="K162" s="4" t="s">
        <v>229</v>
      </c>
      <c r="L162" s="4">
        <v>20</v>
      </c>
      <c r="M162" s="4">
        <v>7029.0830000000005</v>
      </c>
      <c r="N162" s="6">
        <f t="shared" si="6"/>
        <v>140581.66</v>
      </c>
      <c r="O162" s="6">
        <f t="shared" si="7"/>
        <v>163074.72560000001</v>
      </c>
      <c r="P162" s="4">
        <v>0</v>
      </c>
      <c r="Q162" s="17" t="s">
        <v>57</v>
      </c>
      <c r="R162" s="2" t="s">
        <v>600</v>
      </c>
      <c r="S162" s="5" t="s">
        <v>68</v>
      </c>
      <c r="T162" s="4" t="s">
        <v>558</v>
      </c>
      <c r="U162" s="4"/>
      <c r="V162" s="4" t="s">
        <v>596</v>
      </c>
      <c r="W162" s="19">
        <v>46044</v>
      </c>
      <c r="X162" s="6">
        <v>140581.66</v>
      </c>
      <c r="Y162" s="4">
        <f t="shared" si="8"/>
        <v>140581.66</v>
      </c>
      <c r="Z162" s="4"/>
      <c r="AA162" s="4"/>
      <c r="AB162" s="17" t="s">
        <v>57</v>
      </c>
      <c r="AC162" s="4"/>
      <c r="AD162" s="4">
        <v>10004888</v>
      </c>
      <c r="AE162" s="4" t="s">
        <v>231</v>
      </c>
    </row>
    <row r="163" spans="1:31" s="1" customFormat="1" ht="18" customHeight="1" x14ac:dyDescent="0.25">
      <c r="A163" s="4">
        <v>10004890</v>
      </c>
      <c r="B163" s="2" t="s">
        <v>47</v>
      </c>
      <c r="C163" s="5" t="s">
        <v>48</v>
      </c>
      <c r="D163" s="13" t="s">
        <v>752</v>
      </c>
      <c r="E163" s="14" t="s">
        <v>74</v>
      </c>
      <c r="F163" s="2" t="s">
        <v>49</v>
      </c>
      <c r="G163" s="4" t="s">
        <v>333</v>
      </c>
      <c r="H163" s="4" t="s">
        <v>109</v>
      </c>
      <c r="I163" s="4" t="s">
        <v>334</v>
      </c>
      <c r="J163" s="4" t="s">
        <v>396</v>
      </c>
      <c r="K163" s="4" t="s">
        <v>229</v>
      </c>
      <c r="L163" s="4">
        <v>8</v>
      </c>
      <c r="M163" s="4">
        <v>119533.10320000001</v>
      </c>
      <c r="N163" s="6">
        <f t="shared" si="6"/>
        <v>956264.8256000001</v>
      </c>
      <c r="O163" s="6">
        <f t="shared" si="7"/>
        <v>1109267.1976960001</v>
      </c>
      <c r="P163" s="4">
        <v>0</v>
      </c>
      <c r="Q163" s="17" t="s">
        <v>57</v>
      </c>
      <c r="R163" s="2" t="s">
        <v>600</v>
      </c>
      <c r="S163" s="5" t="s">
        <v>68</v>
      </c>
      <c r="T163" s="4" t="s">
        <v>558</v>
      </c>
      <c r="U163" s="4"/>
      <c r="V163" s="4" t="s">
        <v>596</v>
      </c>
      <c r="W163" s="19">
        <v>46044</v>
      </c>
      <c r="X163" s="6">
        <v>956264.8256000001</v>
      </c>
      <c r="Y163" s="4">
        <f t="shared" si="8"/>
        <v>956264.8256000001</v>
      </c>
      <c r="Z163" s="4"/>
      <c r="AA163" s="4"/>
      <c r="AB163" s="17" t="s">
        <v>57</v>
      </c>
      <c r="AC163" s="4"/>
      <c r="AD163" s="4">
        <v>10004890</v>
      </c>
      <c r="AE163" s="4" t="s">
        <v>231</v>
      </c>
    </row>
    <row r="164" spans="1:31" s="1" customFormat="1" ht="18" customHeight="1" x14ac:dyDescent="0.25">
      <c r="A164" s="4">
        <v>10004902</v>
      </c>
      <c r="B164" s="2" t="s">
        <v>47</v>
      </c>
      <c r="C164" s="5" t="s">
        <v>48</v>
      </c>
      <c r="D164" s="13" t="s">
        <v>753</v>
      </c>
      <c r="E164" s="14" t="s">
        <v>74</v>
      </c>
      <c r="F164" s="2" t="s">
        <v>49</v>
      </c>
      <c r="G164" s="4" t="s">
        <v>335</v>
      </c>
      <c r="H164" s="4" t="s">
        <v>336</v>
      </c>
      <c r="I164" s="4" t="s">
        <v>337</v>
      </c>
      <c r="J164" s="4" t="s">
        <v>397</v>
      </c>
      <c r="K164" s="4" t="s">
        <v>229</v>
      </c>
      <c r="L164" s="4">
        <v>4</v>
      </c>
      <c r="M164" s="4">
        <v>4951666.5384999998</v>
      </c>
      <c r="N164" s="6">
        <f t="shared" si="6"/>
        <v>19806666.153999999</v>
      </c>
      <c r="O164" s="6">
        <f t="shared" si="7"/>
        <v>22975732.738639999</v>
      </c>
      <c r="P164" s="4">
        <v>0</v>
      </c>
      <c r="Q164" s="17" t="s">
        <v>57</v>
      </c>
      <c r="R164" s="2" t="s">
        <v>600</v>
      </c>
      <c r="S164" s="5" t="s">
        <v>68</v>
      </c>
      <c r="T164" s="4" t="s">
        <v>558</v>
      </c>
      <c r="U164" s="4"/>
      <c r="V164" s="4" t="s">
        <v>596</v>
      </c>
      <c r="W164" s="19">
        <v>46044</v>
      </c>
      <c r="X164" s="6">
        <v>19806666.153999999</v>
      </c>
      <c r="Y164" s="4">
        <f t="shared" si="8"/>
        <v>19806666.153999999</v>
      </c>
      <c r="Z164" s="4"/>
      <c r="AA164" s="4"/>
      <c r="AB164" s="17" t="s">
        <v>57</v>
      </c>
      <c r="AC164" s="4"/>
      <c r="AD164" s="4">
        <v>10004902</v>
      </c>
      <c r="AE164" s="4" t="s">
        <v>231</v>
      </c>
    </row>
    <row r="165" spans="1:31" s="1" customFormat="1" ht="18" customHeight="1" x14ac:dyDescent="0.25">
      <c r="A165" s="4">
        <v>10006566</v>
      </c>
      <c r="B165" s="2" t="s">
        <v>47</v>
      </c>
      <c r="C165" s="5" t="s">
        <v>48</v>
      </c>
      <c r="D165" s="13" t="s">
        <v>754</v>
      </c>
      <c r="E165" s="14" t="s">
        <v>74</v>
      </c>
      <c r="F165" s="2" t="s">
        <v>49</v>
      </c>
      <c r="G165" s="4" t="s">
        <v>338</v>
      </c>
      <c r="H165" s="4" t="s">
        <v>117</v>
      </c>
      <c r="I165" s="4" t="s">
        <v>339</v>
      </c>
      <c r="J165" s="4" t="s">
        <v>398</v>
      </c>
      <c r="K165" s="4" t="s">
        <v>229</v>
      </c>
      <c r="L165" s="4">
        <v>1</v>
      </c>
      <c r="M165" s="4">
        <v>4934448.5095000006</v>
      </c>
      <c r="N165" s="6">
        <f t="shared" si="6"/>
        <v>4934448.5095000006</v>
      </c>
      <c r="O165" s="6">
        <f t="shared" si="7"/>
        <v>5723960.2710199999</v>
      </c>
      <c r="P165" s="4">
        <v>0</v>
      </c>
      <c r="Q165" s="17" t="s">
        <v>57</v>
      </c>
      <c r="R165" s="2" t="s">
        <v>600</v>
      </c>
      <c r="S165" s="5" t="s">
        <v>68</v>
      </c>
      <c r="T165" s="4" t="s">
        <v>558</v>
      </c>
      <c r="U165" s="4"/>
      <c r="V165" s="4" t="s">
        <v>596</v>
      </c>
      <c r="W165" s="19">
        <v>46044</v>
      </c>
      <c r="X165" s="6">
        <v>4934448.5095000006</v>
      </c>
      <c r="Y165" s="4">
        <f t="shared" si="8"/>
        <v>4934448.5095000006</v>
      </c>
      <c r="Z165" s="4"/>
      <c r="AA165" s="4"/>
      <c r="AB165" s="17" t="s">
        <v>57</v>
      </c>
      <c r="AC165" s="4"/>
      <c r="AD165" s="4">
        <v>10006566</v>
      </c>
      <c r="AE165" s="4" t="s">
        <v>231</v>
      </c>
    </row>
    <row r="166" spans="1:31" s="1" customFormat="1" ht="18" customHeight="1" x14ac:dyDescent="0.25">
      <c r="A166" s="4">
        <v>10006701</v>
      </c>
      <c r="B166" s="2" t="s">
        <v>47</v>
      </c>
      <c r="C166" s="5" t="s">
        <v>48</v>
      </c>
      <c r="D166" s="13" t="s">
        <v>755</v>
      </c>
      <c r="E166" s="14" t="s">
        <v>74</v>
      </c>
      <c r="F166" s="2" t="s">
        <v>49</v>
      </c>
      <c r="G166" s="4" t="s">
        <v>338</v>
      </c>
      <c r="H166" s="4" t="s">
        <v>117</v>
      </c>
      <c r="I166" s="4" t="s">
        <v>339</v>
      </c>
      <c r="J166" s="4" t="s">
        <v>399</v>
      </c>
      <c r="K166" s="4" t="s">
        <v>229</v>
      </c>
      <c r="L166" s="4">
        <v>1</v>
      </c>
      <c r="M166" s="4">
        <v>494537.9056</v>
      </c>
      <c r="N166" s="6">
        <f t="shared" si="6"/>
        <v>494537.9056</v>
      </c>
      <c r="O166" s="6">
        <f t="shared" si="7"/>
        <v>573663.97049599991</v>
      </c>
      <c r="P166" s="4">
        <v>0</v>
      </c>
      <c r="Q166" s="17" t="s">
        <v>57</v>
      </c>
      <c r="R166" s="2" t="s">
        <v>600</v>
      </c>
      <c r="S166" s="5" t="s">
        <v>68</v>
      </c>
      <c r="T166" s="4" t="s">
        <v>558</v>
      </c>
      <c r="U166" s="4"/>
      <c r="V166" s="4" t="s">
        <v>596</v>
      </c>
      <c r="W166" s="19">
        <v>46044</v>
      </c>
      <c r="X166" s="6">
        <v>494537.9056</v>
      </c>
      <c r="Y166" s="4">
        <f t="shared" si="8"/>
        <v>494537.9056</v>
      </c>
      <c r="Z166" s="4"/>
      <c r="AA166" s="4"/>
      <c r="AB166" s="17" t="s">
        <v>57</v>
      </c>
      <c r="AC166" s="4"/>
      <c r="AD166" s="4">
        <v>10006701</v>
      </c>
      <c r="AE166" s="4" t="s">
        <v>231</v>
      </c>
    </row>
    <row r="167" spans="1:31" s="1" customFormat="1" ht="18" customHeight="1" x14ac:dyDescent="0.25">
      <c r="A167" s="4">
        <v>10006718</v>
      </c>
      <c r="B167" s="2" t="s">
        <v>47</v>
      </c>
      <c r="C167" s="5" t="s">
        <v>48</v>
      </c>
      <c r="D167" s="13" t="s">
        <v>756</v>
      </c>
      <c r="E167" s="14" t="s">
        <v>74</v>
      </c>
      <c r="F167" s="2" t="s">
        <v>49</v>
      </c>
      <c r="G167" s="4" t="s">
        <v>340</v>
      </c>
      <c r="H167" s="4" t="s">
        <v>341</v>
      </c>
      <c r="I167" s="4" t="s">
        <v>106</v>
      </c>
      <c r="J167" s="4" t="s">
        <v>400</v>
      </c>
      <c r="K167" s="4" t="s">
        <v>229</v>
      </c>
      <c r="L167" s="4">
        <v>6</v>
      </c>
      <c r="M167" s="4">
        <v>174.11490000000001</v>
      </c>
      <c r="N167" s="6">
        <f t="shared" si="6"/>
        <v>1044.6894</v>
      </c>
      <c r="O167" s="6">
        <f t="shared" si="7"/>
        <v>1211.839704</v>
      </c>
      <c r="P167" s="4">
        <v>0</v>
      </c>
      <c r="Q167" s="17" t="s">
        <v>57</v>
      </c>
      <c r="R167" s="2" t="s">
        <v>600</v>
      </c>
      <c r="S167" s="5" t="s">
        <v>68</v>
      </c>
      <c r="T167" s="4" t="s">
        <v>558</v>
      </c>
      <c r="U167" s="4"/>
      <c r="V167" s="4" t="s">
        <v>596</v>
      </c>
      <c r="W167" s="19">
        <v>46044</v>
      </c>
      <c r="X167" s="6">
        <v>1044.6894</v>
      </c>
      <c r="Y167" s="4">
        <f t="shared" si="8"/>
        <v>1044.6894</v>
      </c>
      <c r="Z167" s="4"/>
      <c r="AA167" s="4"/>
      <c r="AB167" s="17" t="s">
        <v>57</v>
      </c>
      <c r="AC167" s="4"/>
      <c r="AD167" s="4">
        <v>10006718</v>
      </c>
      <c r="AE167" s="4" t="s">
        <v>231</v>
      </c>
    </row>
    <row r="168" spans="1:31" s="1" customFormat="1" ht="18" customHeight="1" x14ac:dyDescent="0.25">
      <c r="A168" s="4">
        <v>10006722</v>
      </c>
      <c r="B168" s="2" t="s">
        <v>47</v>
      </c>
      <c r="C168" s="5" t="s">
        <v>48</v>
      </c>
      <c r="D168" s="13" t="s">
        <v>757</v>
      </c>
      <c r="E168" s="14" t="s">
        <v>74</v>
      </c>
      <c r="F168" s="2" t="s">
        <v>49</v>
      </c>
      <c r="G168" s="4" t="s">
        <v>342</v>
      </c>
      <c r="H168" s="4" t="s">
        <v>343</v>
      </c>
      <c r="I168" s="4" t="s">
        <v>344</v>
      </c>
      <c r="J168" s="4" t="s">
        <v>401</v>
      </c>
      <c r="K168" s="4" t="s">
        <v>229</v>
      </c>
      <c r="L168" s="4">
        <v>4</v>
      </c>
      <c r="M168" s="4">
        <v>3372.6701000000003</v>
      </c>
      <c r="N168" s="6">
        <f t="shared" si="6"/>
        <v>13490.680400000001</v>
      </c>
      <c r="O168" s="6">
        <f t="shared" si="7"/>
        <v>15649.189264000001</v>
      </c>
      <c r="P168" s="4">
        <v>0</v>
      </c>
      <c r="Q168" s="17" t="s">
        <v>57</v>
      </c>
      <c r="R168" s="2" t="s">
        <v>600</v>
      </c>
      <c r="S168" s="5" t="s">
        <v>68</v>
      </c>
      <c r="T168" s="4" t="s">
        <v>558</v>
      </c>
      <c r="U168" s="4"/>
      <c r="V168" s="4" t="s">
        <v>596</v>
      </c>
      <c r="W168" s="19">
        <v>46044</v>
      </c>
      <c r="X168" s="6">
        <v>13490.680400000001</v>
      </c>
      <c r="Y168" s="4">
        <f t="shared" si="8"/>
        <v>13490.680400000001</v>
      </c>
      <c r="Z168" s="4"/>
      <c r="AA168" s="4"/>
      <c r="AB168" s="17" t="s">
        <v>57</v>
      </c>
      <c r="AC168" s="4"/>
      <c r="AD168" s="4">
        <v>10006722</v>
      </c>
      <c r="AE168" s="4" t="s">
        <v>231</v>
      </c>
    </row>
    <row r="169" spans="1:31" s="1" customFormat="1" ht="18" customHeight="1" x14ac:dyDescent="0.25">
      <c r="A169" s="4">
        <v>10006727</v>
      </c>
      <c r="B169" s="2" t="s">
        <v>47</v>
      </c>
      <c r="C169" s="5" t="s">
        <v>48</v>
      </c>
      <c r="D169" s="13" t="s">
        <v>758</v>
      </c>
      <c r="E169" s="14" t="s">
        <v>74</v>
      </c>
      <c r="F169" s="2" t="s">
        <v>49</v>
      </c>
      <c r="G169" s="4" t="s">
        <v>590</v>
      </c>
      <c r="H169" s="4" t="s">
        <v>353</v>
      </c>
      <c r="I169" s="4" t="s">
        <v>106</v>
      </c>
      <c r="J169" s="4" t="s">
        <v>402</v>
      </c>
      <c r="K169" s="4" t="s">
        <v>229</v>
      </c>
      <c r="L169" s="4">
        <v>6</v>
      </c>
      <c r="M169" s="4">
        <v>10401.7531</v>
      </c>
      <c r="N169" s="6">
        <f t="shared" si="6"/>
        <v>62410.518599999996</v>
      </c>
      <c r="O169" s="6">
        <f t="shared" si="7"/>
        <v>72396.201575999992</v>
      </c>
      <c r="P169" s="4">
        <v>0</v>
      </c>
      <c r="Q169" s="17" t="s">
        <v>57</v>
      </c>
      <c r="R169" s="2" t="s">
        <v>600</v>
      </c>
      <c r="S169" s="5" t="s">
        <v>68</v>
      </c>
      <c r="T169" s="4" t="s">
        <v>558</v>
      </c>
      <c r="U169" s="4"/>
      <c r="V169" s="4" t="s">
        <v>596</v>
      </c>
      <c r="W169" s="19">
        <v>46044</v>
      </c>
      <c r="X169" s="6">
        <v>62410.518599999996</v>
      </c>
      <c r="Y169" s="4">
        <f t="shared" si="8"/>
        <v>62410.518599999996</v>
      </c>
      <c r="Z169" s="4"/>
      <c r="AA169" s="4"/>
      <c r="AB169" s="17" t="s">
        <v>57</v>
      </c>
      <c r="AC169" s="4"/>
      <c r="AD169" s="4">
        <v>10006727</v>
      </c>
      <c r="AE169" s="4" t="s">
        <v>231</v>
      </c>
    </row>
    <row r="170" spans="1:31" s="1" customFormat="1" ht="18" customHeight="1" x14ac:dyDescent="0.25">
      <c r="A170" s="4">
        <v>10006730</v>
      </c>
      <c r="B170" s="2" t="s">
        <v>47</v>
      </c>
      <c r="C170" s="5" t="s">
        <v>48</v>
      </c>
      <c r="D170" s="13" t="s">
        <v>759</v>
      </c>
      <c r="E170" s="14" t="s">
        <v>74</v>
      </c>
      <c r="F170" s="2" t="s">
        <v>49</v>
      </c>
      <c r="G170" s="4" t="s">
        <v>338</v>
      </c>
      <c r="H170" s="4" t="s">
        <v>117</v>
      </c>
      <c r="I170" s="4" t="s">
        <v>339</v>
      </c>
      <c r="J170" s="4" t="s">
        <v>403</v>
      </c>
      <c r="K170" s="4" t="s">
        <v>229</v>
      </c>
      <c r="L170" s="4">
        <v>6</v>
      </c>
      <c r="M170" s="4">
        <v>3353.3240000000001</v>
      </c>
      <c r="N170" s="6">
        <f t="shared" si="6"/>
        <v>20119.944</v>
      </c>
      <c r="O170" s="6">
        <f t="shared" si="7"/>
        <v>23339.135039999997</v>
      </c>
      <c r="P170" s="4">
        <v>0</v>
      </c>
      <c r="Q170" s="17" t="s">
        <v>57</v>
      </c>
      <c r="R170" s="2" t="s">
        <v>600</v>
      </c>
      <c r="S170" s="5" t="s">
        <v>68</v>
      </c>
      <c r="T170" s="4" t="s">
        <v>558</v>
      </c>
      <c r="U170" s="4"/>
      <c r="V170" s="4" t="s">
        <v>596</v>
      </c>
      <c r="W170" s="19">
        <v>46044</v>
      </c>
      <c r="X170" s="6">
        <v>20119.944</v>
      </c>
      <c r="Y170" s="4">
        <f t="shared" si="8"/>
        <v>20119.944</v>
      </c>
      <c r="Z170" s="4"/>
      <c r="AA170" s="4"/>
      <c r="AB170" s="17" t="s">
        <v>57</v>
      </c>
      <c r="AC170" s="4"/>
      <c r="AD170" s="4">
        <v>10006730</v>
      </c>
      <c r="AE170" s="4" t="s">
        <v>231</v>
      </c>
    </row>
    <row r="171" spans="1:31" s="1" customFormat="1" ht="18" customHeight="1" x14ac:dyDescent="0.25">
      <c r="A171" s="4">
        <v>10006732</v>
      </c>
      <c r="B171" s="2" t="s">
        <v>47</v>
      </c>
      <c r="C171" s="5" t="s">
        <v>48</v>
      </c>
      <c r="D171" s="13" t="s">
        <v>760</v>
      </c>
      <c r="E171" s="14" t="s">
        <v>74</v>
      </c>
      <c r="F171" s="2" t="s">
        <v>49</v>
      </c>
      <c r="G171" s="4" t="s">
        <v>338</v>
      </c>
      <c r="H171" s="4" t="s">
        <v>117</v>
      </c>
      <c r="I171" s="4" t="s">
        <v>339</v>
      </c>
      <c r="J171" s="4" t="s">
        <v>404</v>
      </c>
      <c r="K171" s="4" t="s">
        <v>229</v>
      </c>
      <c r="L171" s="4">
        <v>12</v>
      </c>
      <c r="M171" s="4">
        <v>4204.5523999999996</v>
      </c>
      <c r="N171" s="6">
        <f t="shared" si="6"/>
        <v>50454.628799999991</v>
      </c>
      <c r="O171" s="6">
        <f t="shared" si="7"/>
        <v>58527.369407999984</v>
      </c>
      <c r="P171" s="4">
        <v>0</v>
      </c>
      <c r="Q171" s="17" t="s">
        <v>57</v>
      </c>
      <c r="R171" s="2" t="s">
        <v>600</v>
      </c>
      <c r="S171" s="5" t="s">
        <v>68</v>
      </c>
      <c r="T171" s="4" t="s">
        <v>558</v>
      </c>
      <c r="U171" s="4"/>
      <c r="V171" s="4" t="s">
        <v>596</v>
      </c>
      <c r="W171" s="19">
        <v>46044</v>
      </c>
      <c r="X171" s="6">
        <v>50454.628799999991</v>
      </c>
      <c r="Y171" s="4">
        <f t="shared" si="8"/>
        <v>50454.628799999991</v>
      </c>
      <c r="Z171" s="4"/>
      <c r="AA171" s="4"/>
      <c r="AB171" s="17" t="s">
        <v>57</v>
      </c>
      <c r="AC171" s="4"/>
      <c r="AD171" s="4">
        <v>10006732</v>
      </c>
      <c r="AE171" s="4" t="s">
        <v>231</v>
      </c>
    </row>
    <row r="172" spans="1:31" s="1" customFormat="1" ht="18" customHeight="1" x14ac:dyDescent="0.25">
      <c r="A172" s="4">
        <v>10006733</v>
      </c>
      <c r="B172" s="2" t="s">
        <v>47</v>
      </c>
      <c r="C172" s="5" t="s">
        <v>48</v>
      </c>
      <c r="D172" s="13" t="s">
        <v>761</v>
      </c>
      <c r="E172" s="14" t="s">
        <v>74</v>
      </c>
      <c r="F172" s="2" t="s">
        <v>49</v>
      </c>
      <c r="G172" s="4" t="s">
        <v>338</v>
      </c>
      <c r="H172" s="4" t="s">
        <v>117</v>
      </c>
      <c r="I172" s="4" t="s">
        <v>339</v>
      </c>
      <c r="J172" s="4" t="s">
        <v>405</v>
      </c>
      <c r="K172" s="4" t="s">
        <v>229</v>
      </c>
      <c r="L172" s="4">
        <v>12</v>
      </c>
      <c r="M172" s="4">
        <v>9395.7559000000001</v>
      </c>
      <c r="N172" s="6">
        <f t="shared" si="6"/>
        <v>112749.0708</v>
      </c>
      <c r="O172" s="6">
        <f t="shared" si="7"/>
        <v>130788.92212799999</v>
      </c>
      <c r="P172" s="4">
        <v>0</v>
      </c>
      <c r="Q172" s="17" t="s">
        <v>57</v>
      </c>
      <c r="R172" s="2" t="s">
        <v>600</v>
      </c>
      <c r="S172" s="5" t="s">
        <v>68</v>
      </c>
      <c r="T172" s="4" t="s">
        <v>558</v>
      </c>
      <c r="U172" s="4"/>
      <c r="V172" s="4" t="s">
        <v>596</v>
      </c>
      <c r="W172" s="19">
        <v>46044</v>
      </c>
      <c r="X172" s="6">
        <v>112749.0708</v>
      </c>
      <c r="Y172" s="4">
        <f t="shared" si="8"/>
        <v>112749.0708</v>
      </c>
      <c r="Z172" s="4"/>
      <c r="AA172" s="4"/>
      <c r="AB172" s="17" t="s">
        <v>57</v>
      </c>
      <c r="AC172" s="4"/>
      <c r="AD172" s="4">
        <v>10006733</v>
      </c>
      <c r="AE172" s="4" t="s">
        <v>231</v>
      </c>
    </row>
    <row r="173" spans="1:31" s="1" customFormat="1" ht="18" customHeight="1" x14ac:dyDescent="0.25">
      <c r="A173" s="4">
        <v>10006735</v>
      </c>
      <c r="B173" s="2" t="s">
        <v>47</v>
      </c>
      <c r="C173" s="5" t="s">
        <v>48</v>
      </c>
      <c r="D173" s="13" t="s">
        <v>762</v>
      </c>
      <c r="E173" s="14" t="s">
        <v>74</v>
      </c>
      <c r="F173" s="2" t="s">
        <v>49</v>
      </c>
      <c r="G173" s="4" t="s">
        <v>338</v>
      </c>
      <c r="H173" s="4" t="s">
        <v>117</v>
      </c>
      <c r="I173" s="4" t="s">
        <v>339</v>
      </c>
      <c r="J173" s="4" t="s">
        <v>406</v>
      </c>
      <c r="K173" s="4" t="s">
        <v>229</v>
      </c>
      <c r="L173" s="4">
        <v>6</v>
      </c>
      <c r="M173" s="4">
        <v>6938.8011999999999</v>
      </c>
      <c r="N173" s="6">
        <f t="shared" si="6"/>
        <v>41632.807199999996</v>
      </c>
      <c r="O173" s="6">
        <f t="shared" si="7"/>
        <v>48294.056351999992</v>
      </c>
      <c r="P173" s="4">
        <v>0</v>
      </c>
      <c r="Q173" s="17" t="s">
        <v>57</v>
      </c>
      <c r="R173" s="2" t="s">
        <v>600</v>
      </c>
      <c r="S173" s="5" t="s">
        <v>68</v>
      </c>
      <c r="T173" s="4" t="s">
        <v>558</v>
      </c>
      <c r="U173" s="4"/>
      <c r="V173" s="4" t="s">
        <v>596</v>
      </c>
      <c r="W173" s="19">
        <v>46044</v>
      </c>
      <c r="X173" s="6">
        <v>41632.807199999996</v>
      </c>
      <c r="Y173" s="4">
        <f t="shared" si="8"/>
        <v>41632.807199999996</v>
      </c>
      <c r="Z173" s="4"/>
      <c r="AA173" s="4"/>
      <c r="AB173" s="17" t="s">
        <v>57</v>
      </c>
      <c r="AC173" s="4"/>
      <c r="AD173" s="4">
        <v>10006735</v>
      </c>
      <c r="AE173" s="4" t="s">
        <v>231</v>
      </c>
    </row>
    <row r="174" spans="1:31" s="1" customFormat="1" ht="18" customHeight="1" x14ac:dyDescent="0.25">
      <c r="A174" s="4">
        <v>10006743</v>
      </c>
      <c r="B174" s="2" t="s">
        <v>47</v>
      </c>
      <c r="C174" s="5" t="s">
        <v>48</v>
      </c>
      <c r="D174" s="13" t="s">
        <v>763</v>
      </c>
      <c r="E174" s="14" t="s">
        <v>74</v>
      </c>
      <c r="F174" s="2" t="s">
        <v>49</v>
      </c>
      <c r="G174" s="4" t="s">
        <v>345</v>
      </c>
      <c r="H174" s="4" t="s">
        <v>346</v>
      </c>
      <c r="I174" s="4" t="s">
        <v>347</v>
      </c>
      <c r="J174" s="4" t="s">
        <v>407</v>
      </c>
      <c r="K174" s="4" t="s">
        <v>229</v>
      </c>
      <c r="L174" s="4">
        <v>6</v>
      </c>
      <c r="M174" s="4">
        <v>72780.028200000001</v>
      </c>
      <c r="N174" s="6">
        <f t="shared" si="6"/>
        <v>436680.1692</v>
      </c>
      <c r="O174" s="6">
        <f t="shared" si="7"/>
        <v>506548.99627199996</v>
      </c>
      <c r="P174" s="4">
        <v>0</v>
      </c>
      <c r="Q174" s="17" t="s">
        <v>57</v>
      </c>
      <c r="R174" s="2" t="s">
        <v>600</v>
      </c>
      <c r="S174" s="5" t="s">
        <v>68</v>
      </c>
      <c r="T174" s="4" t="s">
        <v>558</v>
      </c>
      <c r="U174" s="4"/>
      <c r="V174" s="4" t="s">
        <v>596</v>
      </c>
      <c r="W174" s="19">
        <v>46044</v>
      </c>
      <c r="X174" s="6">
        <v>436680.1692</v>
      </c>
      <c r="Y174" s="4">
        <f t="shared" si="8"/>
        <v>436680.1692</v>
      </c>
      <c r="Z174" s="4"/>
      <c r="AA174" s="4"/>
      <c r="AB174" s="17" t="s">
        <v>57</v>
      </c>
      <c r="AC174" s="4"/>
      <c r="AD174" s="4">
        <v>10006743</v>
      </c>
      <c r="AE174" s="4" t="s">
        <v>231</v>
      </c>
    </row>
    <row r="175" spans="1:31" s="1" customFormat="1" ht="18" customHeight="1" x14ac:dyDescent="0.25">
      <c r="A175" s="4">
        <v>10006744</v>
      </c>
      <c r="B175" s="2" t="s">
        <v>47</v>
      </c>
      <c r="C175" s="5" t="s">
        <v>48</v>
      </c>
      <c r="D175" s="13" t="s">
        <v>764</v>
      </c>
      <c r="E175" s="14" t="s">
        <v>74</v>
      </c>
      <c r="F175" s="2" t="s">
        <v>49</v>
      </c>
      <c r="G175" s="4" t="s">
        <v>348</v>
      </c>
      <c r="H175" s="4" t="s">
        <v>126</v>
      </c>
      <c r="I175" s="4" t="s">
        <v>349</v>
      </c>
      <c r="J175" s="4" t="s">
        <v>408</v>
      </c>
      <c r="K175" s="4" t="s">
        <v>229</v>
      </c>
      <c r="L175" s="4">
        <v>6</v>
      </c>
      <c r="M175" s="4">
        <v>263726.03519999998</v>
      </c>
      <c r="N175" s="6">
        <f t="shared" si="6"/>
        <v>1582356.2111999998</v>
      </c>
      <c r="O175" s="6">
        <f t="shared" si="7"/>
        <v>1835533.2049919995</v>
      </c>
      <c r="P175" s="4">
        <v>0</v>
      </c>
      <c r="Q175" s="17" t="s">
        <v>57</v>
      </c>
      <c r="R175" s="2" t="s">
        <v>600</v>
      </c>
      <c r="S175" s="5" t="s">
        <v>68</v>
      </c>
      <c r="T175" s="4" t="s">
        <v>558</v>
      </c>
      <c r="U175" s="4"/>
      <c r="V175" s="4" t="s">
        <v>596</v>
      </c>
      <c r="W175" s="19">
        <v>46044</v>
      </c>
      <c r="X175" s="6">
        <v>1582356.2111999998</v>
      </c>
      <c r="Y175" s="4">
        <f t="shared" si="8"/>
        <v>1582356.2111999998</v>
      </c>
      <c r="Z175" s="4"/>
      <c r="AA175" s="4"/>
      <c r="AB175" s="17" t="s">
        <v>57</v>
      </c>
      <c r="AC175" s="4"/>
      <c r="AD175" s="4">
        <v>10006744</v>
      </c>
      <c r="AE175" s="4" t="s">
        <v>231</v>
      </c>
    </row>
    <row r="176" spans="1:31" s="1" customFormat="1" ht="18" customHeight="1" x14ac:dyDescent="0.25">
      <c r="A176" s="4">
        <v>10006745</v>
      </c>
      <c r="B176" s="2" t="s">
        <v>47</v>
      </c>
      <c r="C176" s="5" t="s">
        <v>48</v>
      </c>
      <c r="D176" s="13" t="s">
        <v>765</v>
      </c>
      <c r="E176" s="14" t="s">
        <v>74</v>
      </c>
      <c r="F176" s="2" t="s">
        <v>49</v>
      </c>
      <c r="G176" s="4" t="s">
        <v>348</v>
      </c>
      <c r="H176" s="4" t="s">
        <v>126</v>
      </c>
      <c r="I176" s="4" t="s">
        <v>349</v>
      </c>
      <c r="J176" s="4" t="s">
        <v>409</v>
      </c>
      <c r="K176" s="4" t="s">
        <v>229</v>
      </c>
      <c r="L176" s="4">
        <v>12</v>
      </c>
      <c r="M176" s="4">
        <v>85425.928899999999</v>
      </c>
      <c r="N176" s="6">
        <f t="shared" ref="N176:N239" si="9">L176*M176</f>
        <v>1025111.1468</v>
      </c>
      <c r="O176" s="6">
        <f t="shared" si="7"/>
        <v>1189128.9302879998</v>
      </c>
      <c r="P176" s="4">
        <v>0</v>
      </c>
      <c r="Q176" s="17" t="s">
        <v>57</v>
      </c>
      <c r="R176" s="2" t="s">
        <v>600</v>
      </c>
      <c r="S176" s="5" t="s">
        <v>68</v>
      </c>
      <c r="T176" s="4" t="s">
        <v>558</v>
      </c>
      <c r="U176" s="4"/>
      <c r="V176" s="4" t="s">
        <v>596</v>
      </c>
      <c r="W176" s="19">
        <v>46044</v>
      </c>
      <c r="X176" s="6">
        <v>1025111.1468</v>
      </c>
      <c r="Y176" s="4">
        <f t="shared" si="8"/>
        <v>1025111.1468</v>
      </c>
      <c r="Z176" s="4"/>
      <c r="AA176" s="4"/>
      <c r="AB176" s="17" t="s">
        <v>57</v>
      </c>
      <c r="AC176" s="4"/>
      <c r="AD176" s="4">
        <v>10006745</v>
      </c>
      <c r="AE176" s="4" t="s">
        <v>231</v>
      </c>
    </row>
    <row r="177" spans="1:31" s="1" customFormat="1" ht="18" customHeight="1" x14ac:dyDescent="0.25">
      <c r="A177" s="4">
        <v>10006750</v>
      </c>
      <c r="B177" s="2" t="s">
        <v>47</v>
      </c>
      <c r="C177" s="5" t="s">
        <v>48</v>
      </c>
      <c r="D177" s="13" t="s">
        <v>766</v>
      </c>
      <c r="E177" s="14" t="s">
        <v>74</v>
      </c>
      <c r="F177" s="2" t="s">
        <v>49</v>
      </c>
      <c r="G177" s="4" t="s">
        <v>338</v>
      </c>
      <c r="H177" s="4" t="s">
        <v>117</v>
      </c>
      <c r="I177" s="4" t="s">
        <v>339</v>
      </c>
      <c r="J177" s="4" t="s">
        <v>410</v>
      </c>
      <c r="K177" s="4" t="s">
        <v>229</v>
      </c>
      <c r="L177" s="4">
        <v>4</v>
      </c>
      <c r="M177" s="4">
        <v>260018.03269999998</v>
      </c>
      <c r="N177" s="6">
        <f t="shared" si="9"/>
        <v>1040072.1307999999</v>
      </c>
      <c r="O177" s="6">
        <f t="shared" si="7"/>
        <v>1206483.6717279998</v>
      </c>
      <c r="P177" s="4">
        <v>0</v>
      </c>
      <c r="Q177" s="17" t="s">
        <v>57</v>
      </c>
      <c r="R177" s="2" t="s">
        <v>600</v>
      </c>
      <c r="S177" s="5" t="s">
        <v>68</v>
      </c>
      <c r="T177" s="4" t="s">
        <v>558</v>
      </c>
      <c r="U177" s="4"/>
      <c r="V177" s="4" t="s">
        <v>596</v>
      </c>
      <c r="W177" s="19">
        <v>46044</v>
      </c>
      <c r="X177" s="6">
        <v>1040072.1307999999</v>
      </c>
      <c r="Y177" s="4">
        <f t="shared" si="8"/>
        <v>1040072.1307999999</v>
      </c>
      <c r="Z177" s="4"/>
      <c r="AA177" s="4"/>
      <c r="AB177" s="17" t="s">
        <v>57</v>
      </c>
      <c r="AC177" s="4"/>
      <c r="AD177" s="4">
        <v>10006750</v>
      </c>
      <c r="AE177" s="4" t="s">
        <v>231</v>
      </c>
    </row>
    <row r="178" spans="1:31" s="1" customFormat="1" ht="18" customHeight="1" x14ac:dyDescent="0.25">
      <c r="A178" s="4">
        <v>10006751</v>
      </c>
      <c r="B178" s="2" t="s">
        <v>47</v>
      </c>
      <c r="C178" s="5" t="s">
        <v>48</v>
      </c>
      <c r="D178" s="13" t="s">
        <v>767</v>
      </c>
      <c r="E178" s="14" t="s">
        <v>74</v>
      </c>
      <c r="F178" s="2" t="s">
        <v>49</v>
      </c>
      <c r="G178" s="4" t="s">
        <v>338</v>
      </c>
      <c r="H178" s="4" t="s">
        <v>117</v>
      </c>
      <c r="I178" s="4" t="s">
        <v>339</v>
      </c>
      <c r="J178" s="4" t="s">
        <v>411</v>
      </c>
      <c r="K178" s="4" t="s">
        <v>229</v>
      </c>
      <c r="L178" s="4">
        <v>24</v>
      </c>
      <c r="M178" s="4">
        <v>44612.106600000006</v>
      </c>
      <c r="N178" s="6">
        <f t="shared" si="9"/>
        <v>1070690.5584000002</v>
      </c>
      <c r="O178" s="6">
        <f t="shared" si="7"/>
        <v>1242001.0477440001</v>
      </c>
      <c r="P178" s="4">
        <v>0</v>
      </c>
      <c r="Q178" s="17" t="s">
        <v>57</v>
      </c>
      <c r="R178" s="2" t="s">
        <v>600</v>
      </c>
      <c r="S178" s="5" t="s">
        <v>68</v>
      </c>
      <c r="T178" s="4" t="s">
        <v>558</v>
      </c>
      <c r="U178" s="4"/>
      <c r="V178" s="4" t="s">
        <v>596</v>
      </c>
      <c r="W178" s="19">
        <v>46044</v>
      </c>
      <c r="X178" s="6">
        <v>1070690.5584000002</v>
      </c>
      <c r="Y178" s="4">
        <f t="shared" si="8"/>
        <v>1070690.5584000002</v>
      </c>
      <c r="Z178" s="4"/>
      <c r="AA178" s="4"/>
      <c r="AB178" s="17" t="s">
        <v>57</v>
      </c>
      <c r="AC178" s="4"/>
      <c r="AD178" s="4">
        <v>10006751</v>
      </c>
      <c r="AE178" s="4" t="s">
        <v>231</v>
      </c>
    </row>
    <row r="179" spans="1:31" s="1" customFormat="1" ht="18" customHeight="1" x14ac:dyDescent="0.25">
      <c r="A179" s="4">
        <v>10006754</v>
      </c>
      <c r="B179" s="2" t="s">
        <v>47</v>
      </c>
      <c r="C179" s="5" t="s">
        <v>48</v>
      </c>
      <c r="D179" s="13" t="s">
        <v>768</v>
      </c>
      <c r="E179" s="14" t="s">
        <v>74</v>
      </c>
      <c r="F179" s="2" t="s">
        <v>49</v>
      </c>
      <c r="G179" s="4" t="s">
        <v>350</v>
      </c>
      <c r="H179" s="4" t="s">
        <v>351</v>
      </c>
      <c r="I179" s="4" t="s">
        <v>352</v>
      </c>
      <c r="J179" s="4" t="s">
        <v>412</v>
      </c>
      <c r="K179" s="4" t="s">
        <v>229</v>
      </c>
      <c r="L179" s="4">
        <v>22</v>
      </c>
      <c r="M179" s="4">
        <v>2708.4540000000002</v>
      </c>
      <c r="N179" s="6">
        <f t="shared" si="9"/>
        <v>59585.988000000005</v>
      </c>
      <c r="O179" s="6">
        <f t="shared" si="7"/>
        <v>69119.746079999997</v>
      </c>
      <c r="P179" s="4">
        <v>0</v>
      </c>
      <c r="Q179" s="17" t="s">
        <v>57</v>
      </c>
      <c r="R179" s="2" t="s">
        <v>600</v>
      </c>
      <c r="S179" s="5" t="s">
        <v>68</v>
      </c>
      <c r="T179" s="4" t="s">
        <v>558</v>
      </c>
      <c r="U179" s="4"/>
      <c r="V179" s="4" t="s">
        <v>596</v>
      </c>
      <c r="W179" s="19">
        <v>46044</v>
      </c>
      <c r="X179" s="6">
        <v>59585.988000000005</v>
      </c>
      <c r="Y179" s="4">
        <f t="shared" si="8"/>
        <v>59585.988000000005</v>
      </c>
      <c r="Z179" s="4"/>
      <c r="AA179" s="4"/>
      <c r="AB179" s="17" t="s">
        <v>57</v>
      </c>
      <c r="AC179" s="4"/>
      <c r="AD179" s="4">
        <v>10006754</v>
      </c>
      <c r="AE179" s="4" t="s">
        <v>231</v>
      </c>
    </row>
    <row r="180" spans="1:31" s="1" customFormat="1" ht="18" customHeight="1" x14ac:dyDescent="0.25">
      <c r="A180" s="4">
        <v>10006755</v>
      </c>
      <c r="B180" s="2" t="s">
        <v>47</v>
      </c>
      <c r="C180" s="5" t="s">
        <v>48</v>
      </c>
      <c r="D180" s="13" t="s">
        <v>769</v>
      </c>
      <c r="E180" s="14" t="s">
        <v>74</v>
      </c>
      <c r="F180" s="2" t="s">
        <v>49</v>
      </c>
      <c r="G180" s="4" t="s">
        <v>350</v>
      </c>
      <c r="H180" s="4" t="s">
        <v>351</v>
      </c>
      <c r="I180" s="4" t="s">
        <v>352</v>
      </c>
      <c r="J180" s="4" t="s">
        <v>413</v>
      </c>
      <c r="K180" s="4" t="s">
        <v>229</v>
      </c>
      <c r="L180" s="4">
        <v>62</v>
      </c>
      <c r="M180" s="4">
        <v>896.36929999999995</v>
      </c>
      <c r="N180" s="6">
        <f t="shared" si="9"/>
        <v>55574.8966</v>
      </c>
      <c r="O180" s="6">
        <f t="shared" si="7"/>
        <v>64466.880055999995</v>
      </c>
      <c r="P180" s="4">
        <v>0</v>
      </c>
      <c r="Q180" s="17" t="s">
        <v>57</v>
      </c>
      <c r="R180" s="2" t="s">
        <v>600</v>
      </c>
      <c r="S180" s="5" t="s">
        <v>68</v>
      </c>
      <c r="T180" s="4" t="s">
        <v>558</v>
      </c>
      <c r="U180" s="4"/>
      <c r="V180" s="4" t="s">
        <v>596</v>
      </c>
      <c r="W180" s="19">
        <v>46044</v>
      </c>
      <c r="X180" s="6">
        <v>55574.8966</v>
      </c>
      <c r="Y180" s="4">
        <f t="shared" si="8"/>
        <v>55574.8966</v>
      </c>
      <c r="Z180" s="4"/>
      <c r="AA180" s="4"/>
      <c r="AB180" s="17" t="s">
        <v>57</v>
      </c>
      <c r="AC180" s="4"/>
      <c r="AD180" s="4">
        <v>10006755</v>
      </c>
      <c r="AE180" s="4" t="s">
        <v>231</v>
      </c>
    </row>
    <row r="181" spans="1:31" s="1" customFormat="1" ht="18" customHeight="1" x14ac:dyDescent="0.25">
      <c r="A181" s="4">
        <v>10006834</v>
      </c>
      <c r="B181" s="2" t="s">
        <v>47</v>
      </c>
      <c r="C181" s="5" t="s">
        <v>48</v>
      </c>
      <c r="D181" s="13" t="s">
        <v>770</v>
      </c>
      <c r="E181" s="14" t="s">
        <v>74</v>
      </c>
      <c r="F181" s="2" t="s">
        <v>49</v>
      </c>
      <c r="G181" s="4" t="s">
        <v>590</v>
      </c>
      <c r="H181" s="4" t="s">
        <v>353</v>
      </c>
      <c r="I181" s="4" t="s">
        <v>106</v>
      </c>
      <c r="J181" s="4" t="s">
        <v>414</v>
      </c>
      <c r="K181" s="4" t="s">
        <v>229</v>
      </c>
      <c r="L181" s="4">
        <v>1</v>
      </c>
      <c r="M181" s="4">
        <v>6255.2389999999996</v>
      </c>
      <c r="N181" s="6">
        <f t="shared" si="9"/>
        <v>6255.2389999999996</v>
      </c>
      <c r="O181" s="6">
        <f t="shared" si="7"/>
        <v>7256.0772399999987</v>
      </c>
      <c r="P181" s="4">
        <v>0</v>
      </c>
      <c r="Q181" s="17" t="s">
        <v>57</v>
      </c>
      <c r="R181" s="2" t="s">
        <v>600</v>
      </c>
      <c r="S181" s="5" t="s">
        <v>68</v>
      </c>
      <c r="T181" s="4" t="s">
        <v>558</v>
      </c>
      <c r="U181" s="4"/>
      <c r="V181" s="4" t="s">
        <v>596</v>
      </c>
      <c r="W181" s="19">
        <v>46044</v>
      </c>
      <c r="X181" s="6">
        <v>6255.2389999999996</v>
      </c>
      <c r="Y181" s="4">
        <f t="shared" si="8"/>
        <v>6255.2389999999996</v>
      </c>
      <c r="Z181" s="4"/>
      <c r="AA181" s="4"/>
      <c r="AB181" s="17" t="s">
        <v>57</v>
      </c>
      <c r="AC181" s="4"/>
      <c r="AD181" s="4">
        <v>10006834</v>
      </c>
      <c r="AE181" s="4" t="s">
        <v>231</v>
      </c>
    </row>
    <row r="182" spans="1:31" s="1" customFormat="1" ht="18" customHeight="1" x14ac:dyDescent="0.25">
      <c r="A182" s="4">
        <v>10006835</v>
      </c>
      <c r="B182" s="2" t="s">
        <v>47</v>
      </c>
      <c r="C182" s="5" t="s">
        <v>48</v>
      </c>
      <c r="D182" s="13" t="s">
        <v>771</v>
      </c>
      <c r="E182" s="14" t="s">
        <v>74</v>
      </c>
      <c r="F182" s="2" t="s">
        <v>49</v>
      </c>
      <c r="G182" s="4" t="s">
        <v>590</v>
      </c>
      <c r="H182" s="4" t="s">
        <v>353</v>
      </c>
      <c r="I182" s="4" t="s">
        <v>106</v>
      </c>
      <c r="J182" s="4" t="s">
        <v>415</v>
      </c>
      <c r="K182" s="4" t="s">
        <v>229</v>
      </c>
      <c r="L182" s="4">
        <v>1</v>
      </c>
      <c r="M182" s="4">
        <v>2882.5688999999998</v>
      </c>
      <c r="N182" s="6">
        <f t="shared" si="9"/>
        <v>2882.5688999999998</v>
      </c>
      <c r="O182" s="6">
        <f t="shared" si="7"/>
        <v>3343.7799239999995</v>
      </c>
      <c r="P182" s="4">
        <v>0</v>
      </c>
      <c r="Q182" s="17" t="s">
        <v>57</v>
      </c>
      <c r="R182" s="2" t="s">
        <v>600</v>
      </c>
      <c r="S182" s="5" t="s">
        <v>68</v>
      </c>
      <c r="T182" s="4" t="s">
        <v>558</v>
      </c>
      <c r="U182" s="4"/>
      <c r="V182" s="4" t="s">
        <v>596</v>
      </c>
      <c r="W182" s="19">
        <v>46044</v>
      </c>
      <c r="X182" s="6">
        <v>2882.5688999999998</v>
      </c>
      <c r="Y182" s="4">
        <f t="shared" si="8"/>
        <v>2882.5688999999998</v>
      </c>
      <c r="Z182" s="4"/>
      <c r="AA182" s="4"/>
      <c r="AB182" s="17" t="s">
        <v>57</v>
      </c>
      <c r="AC182" s="4"/>
      <c r="AD182" s="4">
        <v>10006835</v>
      </c>
      <c r="AE182" s="4" t="s">
        <v>231</v>
      </c>
    </row>
    <row r="183" spans="1:31" s="1" customFormat="1" ht="18" customHeight="1" x14ac:dyDescent="0.25">
      <c r="A183" s="4">
        <v>10006838</v>
      </c>
      <c r="B183" s="2" t="s">
        <v>47</v>
      </c>
      <c r="C183" s="5" t="s">
        <v>48</v>
      </c>
      <c r="D183" s="13" t="s">
        <v>772</v>
      </c>
      <c r="E183" s="14" t="s">
        <v>74</v>
      </c>
      <c r="F183" s="2" t="s">
        <v>49</v>
      </c>
      <c r="G183" s="4" t="s">
        <v>338</v>
      </c>
      <c r="H183" s="4" t="s">
        <v>117</v>
      </c>
      <c r="I183" s="4" t="s">
        <v>339</v>
      </c>
      <c r="J183" s="4" t="s">
        <v>416</v>
      </c>
      <c r="K183" s="4" t="s">
        <v>229</v>
      </c>
      <c r="L183" s="4">
        <v>1</v>
      </c>
      <c r="M183" s="4">
        <v>10317.92</v>
      </c>
      <c r="N183" s="6">
        <f t="shared" si="9"/>
        <v>10317.92</v>
      </c>
      <c r="O183" s="6">
        <f t="shared" si="7"/>
        <v>11968.787199999999</v>
      </c>
      <c r="P183" s="4">
        <v>0</v>
      </c>
      <c r="Q183" s="17" t="s">
        <v>57</v>
      </c>
      <c r="R183" s="2" t="s">
        <v>600</v>
      </c>
      <c r="S183" s="5" t="s">
        <v>68</v>
      </c>
      <c r="T183" s="4" t="s">
        <v>558</v>
      </c>
      <c r="U183" s="4"/>
      <c r="V183" s="4" t="s">
        <v>596</v>
      </c>
      <c r="W183" s="19">
        <v>46044</v>
      </c>
      <c r="X183" s="6">
        <v>10317.92</v>
      </c>
      <c r="Y183" s="4">
        <f t="shared" si="8"/>
        <v>10317.92</v>
      </c>
      <c r="Z183" s="4"/>
      <c r="AA183" s="4"/>
      <c r="AB183" s="17" t="s">
        <v>57</v>
      </c>
      <c r="AC183" s="4"/>
      <c r="AD183" s="4">
        <v>10006838</v>
      </c>
      <c r="AE183" s="4" t="s">
        <v>231</v>
      </c>
    </row>
    <row r="184" spans="1:31" s="1" customFormat="1" ht="18" customHeight="1" x14ac:dyDescent="0.25">
      <c r="A184" s="4">
        <v>10006839</v>
      </c>
      <c r="B184" s="2" t="s">
        <v>47</v>
      </c>
      <c r="C184" s="5" t="s">
        <v>48</v>
      </c>
      <c r="D184" s="13" t="s">
        <v>773</v>
      </c>
      <c r="E184" s="14" t="s">
        <v>74</v>
      </c>
      <c r="F184" s="2" t="s">
        <v>49</v>
      </c>
      <c r="G184" s="4" t="s">
        <v>338</v>
      </c>
      <c r="H184" s="4" t="s">
        <v>117</v>
      </c>
      <c r="I184" s="4" t="s">
        <v>339</v>
      </c>
      <c r="J184" s="4" t="s">
        <v>417</v>
      </c>
      <c r="K184" s="4" t="s">
        <v>229</v>
      </c>
      <c r="L184" s="4">
        <v>74</v>
      </c>
      <c r="M184" s="4">
        <v>6345.5208000000002</v>
      </c>
      <c r="N184" s="6">
        <f t="shared" si="9"/>
        <v>469568.5392</v>
      </c>
      <c r="O184" s="6">
        <f t="shared" si="7"/>
        <v>544699.50547199999</v>
      </c>
      <c r="P184" s="4">
        <v>0</v>
      </c>
      <c r="Q184" s="17" t="s">
        <v>57</v>
      </c>
      <c r="R184" s="2" t="s">
        <v>600</v>
      </c>
      <c r="S184" s="5" t="s">
        <v>68</v>
      </c>
      <c r="T184" s="4" t="s">
        <v>558</v>
      </c>
      <c r="U184" s="4"/>
      <c r="V184" s="4" t="s">
        <v>596</v>
      </c>
      <c r="W184" s="19">
        <v>46044</v>
      </c>
      <c r="X184" s="6">
        <v>469568.5392</v>
      </c>
      <c r="Y184" s="4">
        <f t="shared" si="8"/>
        <v>469568.5392</v>
      </c>
      <c r="Z184" s="4"/>
      <c r="AA184" s="4"/>
      <c r="AB184" s="17" t="s">
        <v>57</v>
      </c>
      <c r="AC184" s="4"/>
      <c r="AD184" s="4">
        <v>10006839</v>
      </c>
      <c r="AE184" s="4" t="s">
        <v>231</v>
      </c>
    </row>
    <row r="185" spans="1:31" s="1" customFormat="1" ht="18" customHeight="1" x14ac:dyDescent="0.25">
      <c r="A185" s="4">
        <v>10006840</v>
      </c>
      <c r="B185" s="2" t="s">
        <v>47</v>
      </c>
      <c r="C185" s="5" t="s">
        <v>48</v>
      </c>
      <c r="D185" s="13" t="s">
        <v>774</v>
      </c>
      <c r="E185" s="14" t="s">
        <v>74</v>
      </c>
      <c r="F185" s="2" t="s">
        <v>49</v>
      </c>
      <c r="G185" s="4" t="s">
        <v>338</v>
      </c>
      <c r="H185" s="4" t="s">
        <v>117</v>
      </c>
      <c r="I185" s="4" t="s">
        <v>339</v>
      </c>
      <c r="J185" s="4" t="s">
        <v>418</v>
      </c>
      <c r="K185" s="4" t="s">
        <v>229</v>
      </c>
      <c r="L185" s="4">
        <v>2</v>
      </c>
      <c r="M185" s="4">
        <v>15096.4067</v>
      </c>
      <c r="N185" s="6">
        <f t="shared" si="9"/>
        <v>30192.813399999999</v>
      </c>
      <c r="O185" s="6">
        <f t="shared" si="7"/>
        <v>35023.663543999995</v>
      </c>
      <c r="P185" s="4">
        <v>0</v>
      </c>
      <c r="Q185" s="17" t="s">
        <v>57</v>
      </c>
      <c r="R185" s="2" t="s">
        <v>600</v>
      </c>
      <c r="S185" s="5" t="s">
        <v>68</v>
      </c>
      <c r="T185" s="4" t="s">
        <v>558</v>
      </c>
      <c r="U185" s="4"/>
      <c r="V185" s="4" t="s">
        <v>596</v>
      </c>
      <c r="W185" s="19">
        <v>46044</v>
      </c>
      <c r="X185" s="6">
        <v>30192.813399999999</v>
      </c>
      <c r="Y185" s="4">
        <f t="shared" si="8"/>
        <v>30192.813399999999</v>
      </c>
      <c r="Z185" s="4"/>
      <c r="AA185" s="4"/>
      <c r="AB185" s="17" t="s">
        <v>57</v>
      </c>
      <c r="AC185" s="4"/>
      <c r="AD185" s="4">
        <v>10006840</v>
      </c>
      <c r="AE185" s="4" t="s">
        <v>231</v>
      </c>
    </row>
    <row r="186" spans="1:31" s="1" customFormat="1" ht="18" customHeight="1" x14ac:dyDescent="0.25">
      <c r="A186" s="4">
        <v>10006841</v>
      </c>
      <c r="B186" s="2" t="s">
        <v>47</v>
      </c>
      <c r="C186" s="5" t="s">
        <v>48</v>
      </c>
      <c r="D186" s="13" t="s">
        <v>775</v>
      </c>
      <c r="E186" s="14" t="s">
        <v>74</v>
      </c>
      <c r="F186" s="2" t="s">
        <v>49</v>
      </c>
      <c r="G186" s="4" t="s">
        <v>338</v>
      </c>
      <c r="H186" s="4" t="s">
        <v>117</v>
      </c>
      <c r="I186" s="4" t="s">
        <v>339</v>
      </c>
      <c r="J186" s="4" t="s">
        <v>419</v>
      </c>
      <c r="K186" s="4" t="s">
        <v>229</v>
      </c>
      <c r="L186" s="4">
        <v>2</v>
      </c>
      <c r="M186" s="4">
        <v>47733.277399999999</v>
      </c>
      <c r="N186" s="6">
        <f t="shared" si="9"/>
        <v>95466.554799999998</v>
      </c>
      <c r="O186" s="6">
        <f t="shared" si="7"/>
        <v>110741.203568</v>
      </c>
      <c r="P186" s="4">
        <v>0</v>
      </c>
      <c r="Q186" s="17" t="s">
        <v>57</v>
      </c>
      <c r="R186" s="2" t="s">
        <v>600</v>
      </c>
      <c r="S186" s="5" t="s">
        <v>68</v>
      </c>
      <c r="T186" s="4" t="s">
        <v>558</v>
      </c>
      <c r="U186" s="4"/>
      <c r="V186" s="4" t="s">
        <v>596</v>
      </c>
      <c r="W186" s="19">
        <v>46044</v>
      </c>
      <c r="X186" s="6">
        <v>95466.554799999998</v>
      </c>
      <c r="Y186" s="4">
        <f t="shared" si="8"/>
        <v>95466.554799999998</v>
      </c>
      <c r="Z186" s="4"/>
      <c r="AA186" s="4"/>
      <c r="AB186" s="17" t="s">
        <v>57</v>
      </c>
      <c r="AC186" s="4"/>
      <c r="AD186" s="4">
        <v>10006841</v>
      </c>
      <c r="AE186" s="4" t="s">
        <v>231</v>
      </c>
    </row>
    <row r="187" spans="1:31" s="1" customFormat="1" ht="18" customHeight="1" x14ac:dyDescent="0.25">
      <c r="A187" s="4">
        <v>10006842</v>
      </c>
      <c r="B187" s="2" t="s">
        <v>47</v>
      </c>
      <c r="C187" s="5" t="s">
        <v>48</v>
      </c>
      <c r="D187" s="13" t="s">
        <v>776</v>
      </c>
      <c r="E187" s="14" t="s">
        <v>74</v>
      </c>
      <c r="F187" s="2" t="s">
        <v>49</v>
      </c>
      <c r="G187" s="4" t="s">
        <v>338</v>
      </c>
      <c r="H187" s="4" t="s">
        <v>117</v>
      </c>
      <c r="I187" s="4" t="s">
        <v>339</v>
      </c>
      <c r="J187" s="4" t="s">
        <v>420</v>
      </c>
      <c r="K187" s="4" t="s">
        <v>229</v>
      </c>
      <c r="L187" s="4">
        <v>2</v>
      </c>
      <c r="M187" s="4">
        <v>74617.907699999996</v>
      </c>
      <c r="N187" s="6">
        <f t="shared" si="9"/>
        <v>149235.81539999999</v>
      </c>
      <c r="O187" s="6">
        <f t="shared" si="7"/>
        <v>173113.54586399999</v>
      </c>
      <c r="P187" s="4">
        <v>0</v>
      </c>
      <c r="Q187" s="17" t="s">
        <v>57</v>
      </c>
      <c r="R187" s="2" t="s">
        <v>600</v>
      </c>
      <c r="S187" s="5" t="s">
        <v>68</v>
      </c>
      <c r="T187" s="4" t="s">
        <v>558</v>
      </c>
      <c r="U187" s="4"/>
      <c r="V187" s="4" t="s">
        <v>596</v>
      </c>
      <c r="W187" s="19">
        <v>46044</v>
      </c>
      <c r="X187" s="6">
        <v>149235.81539999999</v>
      </c>
      <c r="Y187" s="4">
        <f t="shared" si="8"/>
        <v>149235.81539999999</v>
      </c>
      <c r="Z187" s="4"/>
      <c r="AA187" s="4"/>
      <c r="AB187" s="17" t="s">
        <v>57</v>
      </c>
      <c r="AC187" s="4"/>
      <c r="AD187" s="4">
        <v>10006842</v>
      </c>
      <c r="AE187" s="4" t="s">
        <v>231</v>
      </c>
    </row>
    <row r="188" spans="1:31" s="1" customFormat="1" ht="18" customHeight="1" x14ac:dyDescent="0.25">
      <c r="A188" s="4">
        <v>10006850</v>
      </c>
      <c r="B188" s="2" t="s">
        <v>47</v>
      </c>
      <c r="C188" s="5" t="s">
        <v>48</v>
      </c>
      <c r="D188" s="13" t="s">
        <v>777</v>
      </c>
      <c r="E188" s="14" t="s">
        <v>74</v>
      </c>
      <c r="F188" s="2" t="s">
        <v>49</v>
      </c>
      <c r="G188" s="4" t="s">
        <v>345</v>
      </c>
      <c r="H188" s="4" t="s">
        <v>346</v>
      </c>
      <c r="I188" s="4" t="s">
        <v>347</v>
      </c>
      <c r="J188" s="4" t="s">
        <v>421</v>
      </c>
      <c r="K188" s="4" t="s">
        <v>229</v>
      </c>
      <c r="L188" s="4">
        <v>1</v>
      </c>
      <c r="M188" s="4">
        <v>2347.3268000000003</v>
      </c>
      <c r="N188" s="6">
        <f t="shared" si="9"/>
        <v>2347.3268000000003</v>
      </c>
      <c r="O188" s="6">
        <f t="shared" si="7"/>
        <v>2722.8990880000001</v>
      </c>
      <c r="P188" s="4">
        <v>0</v>
      </c>
      <c r="Q188" s="17" t="s">
        <v>57</v>
      </c>
      <c r="R188" s="2" t="s">
        <v>600</v>
      </c>
      <c r="S188" s="5" t="s">
        <v>68</v>
      </c>
      <c r="T188" s="4" t="s">
        <v>558</v>
      </c>
      <c r="U188" s="4"/>
      <c r="V188" s="4" t="s">
        <v>596</v>
      </c>
      <c r="W188" s="19">
        <v>46044</v>
      </c>
      <c r="X188" s="6">
        <v>2347.3268000000003</v>
      </c>
      <c r="Y188" s="4">
        <f t="shared" si="8"/>
        <v>2347.3268000000003</v>
      </c>
      <c r="Z188" s="4"/>
      <c r="AA188" s="4"/>
      <c r="AB188" s="17" t="s">
        <v>57</v>
      </c>
      <c r="AC188" s="4"/>
      <c r="AD188" s="4">
        <v>10006850</v>
      </c>
      <c r="AE188" s="4" t="s">
        <v>231</v>
      </c>
    </row>
    <row r="189" spans="1:31" s="1" customFormat="1" ht="18" customHeight="1" x14ac:dyDescent="0.25">
      <c r="A189" s="4">
        <v>10006851</v>
      </c>
      <c r="B189" s="2" t="s">
        <v>47</v>
      </c>
      <c r="C189" s="5" t="s">
        <v>48</v>
      </c>
      <c r="D189" s="13" t="s">
        <v>778</v>
      </c>
      <c r="E189" s="14" t="s">
        <v>74</v>
      </c>
      <c r="F189" s="2" t="s">
        <v>49</v>
      </c>
      <c r="G189" s="4" t="s">
        <v>348</v>
      </c>
      <c r="H189" s="4" t="s">
        <v>126</v>
      </c>
      <c r="I189" s="4" t="s">
        <v>349</v>
      </c>
      <c r="J189" s="4" t="s">
        <v>422</v>
      </c>
      <c r="K189" s="4" t="s">
        <v>229</v>
      </c>
      <c r="L189" s="4">
        <v>1</v>
      </c>
      <c r="M189" s="4">
        <v>9505.3837999999996</v>
      </c>
      <c r="N189" s="6">
        <f t="shared" si="9"/>
        <v>9505.3837999999996</v>
      </c>
      <c r="O189" s="6">
        <f t="shared" si="7"/>
        <v>11026.245207999998</v>
      </c>
      <c r="P189" s="4">
        <v>0</v>
      </c>
      <c r="Q189" s="17" t="s">
        <v>57</v>
      </c>
      <c r="R189" s="2" t="s">
        <v>600</v>
      </c>
      <c r="S189" s="5" t="s">
        <v>68</v>
      </c>
      <c r="T189" s="4" t="s">
        <v>558</v>
      </c>
      <c r="U189" s="4"/>
      <c r="V189" s="4" t="s">
        <v>596</v>
      </c>
      <c r="W189" s="19">
        <v>46044</v>
      </c>
      <c r="X189" s="6">
        <v>9505.3837999999996</v>
      </c>
      <c r="Y189" s="4">
        <f t="shared" si="8"/>
        <v>9505.3837999999996</v>
      </c>
      <c r="Z189" s="4"/>
      <c r="AA189" s="4"/>
      <c r="AB189" s="17" t="s">
        <v>57</v>
      </c>
      <c r="AC189" s="4"/>
      <c r="AD189" s="4">
        <v>10006851</v>
      </c>
      <c r="AE189" s="4" t="s">
        <v>231</v>
      </c>
    </row>
    <row r="190" spans="1:31" s="1" customFormat="1" ht="18" customHeight="1" x14ac:dyDescent="0.25">
      <c r="A190" s="4">
        <v>10011598</v>
      </c>
      <c r="B190" s="2" t="s">
        <v>47</v>
      </c>
      <c r="C190" s="5" t="s">
        <v>48</v>
      </c>
      <c r="D190" s="13" t="s">
        <v>779</v>
      </c>
      <c r="E190" s="14" t="s">
        <v>74</v>
      </c>
      <c r="F190" s="2" t="s">
        <v>49</v>
      </c>
      <c r="G190" s="4" t="s">
        <v>354</v>
      </c>
      <c r="H190" s="4" t="s">
        <v>355</v>
      </c>
      <c r="I190" s="4" t="s">
        <v>132</v>
      </c>
      <c r="J190" s="4" t="s">
        <v>423</v>
      </c>
      <c r="K190" s="4" t="s">
        <v>229</v>
      </c>
      <c r="L190" s="4">
        <v>12</v>
      </c>
      <c r="M190" s="4">
        <v>72270.580900000001</v>
      </c>
      <c r="N190" s="6">
        <f t="shared" si="9"/>
        <v>867246.97080000001</v>
      </c>
      <c r="O190" s="6">
        <f t="shared" si="7"/>
        <v>1006006.486128</v>
      </c>
      <c r="P190" s="4">
        <v>0</v>
      </c>
      <c r="Q190" s="17" t="s">
        <v>57</v>
      </c>
      <c r="R190" s="2" t="s">
        <v>600</v>
      </c>
      <c r="S190" s="5" t="s">
        <v>68</v>
      </c>
      <c r="T190" s="4" t="s">
        <v>558</v>
      </c>
      <c r="U190" s="4"/>
      <c r="V190" s="4" t="s">
        <v>596</v>
      </c>
      <c r="W190" s="19">
        <v>46044</v>
      </c>
      <c r="X190" s="6">
        <v>867246.97080000001</v>
      </c>
      <c r="Y190" s="4">
        <f t="shared" si="8"/>
        <v>867246.97080000001</v>
      </c>
      <c r="Z190" s="4"/>
      <c r="AA190" s="4"/>
      <c r="AB190" s="17" t="s">
        <v>57</v>
      </c>
      <c r="AC190" s="4"/>
      <c r="AD190" s="4">
        <v>10011598</v>
      </c>
      <c r="AE190" s="4" t="s">
        <v>231</v>
      </c>
    </row>
    <row r="191" spans="1:31" s="1" customFormat="1" ht="18" customHeight="1" x14ac:dyDescent="0.25">
      <c r="A191" s="4">
        <v>10011599</v>
      </c>
      <c r="B191" s="2" t="s">
        <v>47</v>
      </c>
      <c r="C191" s="5" t="s">
        <v>48</v>
      </c>
      <c r="D191" s="13" t="s">
        <v>780</v>
      </c>
      <c r="E191" s="14" t="s">
        <v>74</v>
      </c>
      <c r="F191" s="2" t="s">
        <v>49</v>
      </c>
      <c r="G191" s="4" t="s">
        <v>354</v>
      </c>
      <c r="H191" s="4" t="s">
        <v>355</v>
      </c>
      <c r="I191" s="4" t="s">
        <v>132</v>
      </c>
      <c r="J191" s="4" t="s">
        <v>424</v>
      </c>
      <c r="K191" s="4" t="s">
        <v>229</v>
      </c>
      <c r="L191" s="4">
        <v>7</v>
      </c>
      <c r="M191" s="4">
        <v>135822.51939999999</v>
      </c>
      <c r="N191" s="6">
        <f t="shared" si="9"/>
        <v>950757.63579999993</v>
      </c>
      <c r="O191" s="6">
        <f t="shared" si="7"/>
        <v>1102878.8575279999</v>
      </c>
      <c r="P191" s="4">
        <v>0</v>
      </c>
      <c r="Q191" s="17" t="s">
        <v>57</v>
      </c>
      <c r="R191" s="2" t="s">
        <v>600</v>
      </c>
      <c r="S191" s="5" t="s">
        <v>68</v>
      </c>
      <c r="T191" s="4" t="s">
        <v>558</v>
      </c>
      <c r="U191" s="4"/>
      <c r="V191" s="4" t="s">
        <v>596</v>
      </c>
      <c r="W191" s="19">
        <v>46044</v>
      </c>
      <c r="X191" s="6">
        <v>950757.63579999993</v>
      </c>
      <c r="Y191" s="4">
        <f t="shared" si="8"/>
        <v>950757.63579999993</v>
      </c>
      <c r="Z191" s="4"/>
      <c r="AA191" s="4"/>
      <c r="AB191" s="17" t="s">
        <v>57</v>
      </c>
      <c r="AC191" s="4"/>
      <c r="AD191" s="4">
        <v>10011599</v>
      </c>
      <c r="AE191" s="4" t="s">
        <v>231</v>
      </c>
    </row>
    <row r="192" spans="1:31" s="1" customFormat="1" ht="18" customHeight="1" x14ac:dyDescent="0.25">
      <c r="A192" s="4">
        <v>10011600</v>
      </c>
      <c r="B192" s="2" t="s">
        <v>47</v>
      </c>
      <c r="C192" s="5" t="s">
        <v>48</v>
      </c>
      <c r="D192" s="13" t="s">
        <v>781</v>
      </c>
      <c r="E192" s="14" t="s">
        <v>74</v>
      </c>
      <c r="F192" s="2" t="s">
        <v>49</v>
      </c>
      <c r="G192" s="4" t="s">
        <v>354</v>
      </c>
      <c r="H192" s="4" t="s">
        <v>355</v>
      </c>
      <c r="I192" s="4" t="s">
        <v>132</v>
      </c>
      <c r="J192" s="4" t="s">
        <v>425</v>
      </c>
      <c r="K192" s="4" t="s">
        <v>229</v>
      </c>
      <c r="L192" s="4">
        <v>4</v>
      </c>
      <c r="M192" s="4">
        <v>242664.58100000001</v>
      </c>
      <c r="N192" s="6">
        <f t="shared" si="9"/>
        <v>970658.32400000002</v>
      </c>
      <c r="O192" s="6">
        <f t="shared" si="7"/>
        <v>1125963.6558399999</v>
      </c>
      <c r="P192" s="4">
        <v>0</v>
      </c>
      <c r="Q192" s="17" t="s">
        <v>57</v>
      </c>
      <c r="R192" s="2" t="s">
        <v>600</v>
      </c>
      <c r="S192" s="5" t="s">
        <v>68</v>
      </c>
      <c r="T192" s="4" t="s">
        <v>558</v>
      </c>
      <c r="U192" s="4"/>
      <c r="V192" s="4" t="s">
        <v>596</v>
      </c>
      <c r="W192" s="19">
        <v>46044</v>
      </c>
      <c r="X192" s="6">
        <v>970658.32400000002</v>
      </c>
      <c r="Y192" s="4">
        <f t="shared" si="8"/>
        <v>970658.32400000002</v>
      </c>
      <c r="Z192" s="4"/>
      <c r="AA192" s="4"/>
      <c r="AB192" s="17" t="s">
        <v>57</v>
      </c>
      <c r="AC192" s="4"/>
      <c r="AD192" s="4">
        <v>10011600</v>
      </c>
      <c r="AE192" s="4" t="s">
        <v>231</v>
      </c>
    </row>
    <row r="193" spans="1:31" s="1" customFormat="1" ht="18" customHeight="1" x14ac:dyDescent="0.25">
      <c r="A193" s="4">
        <v>10011601</v>
      </c>
      <c r="B193" s="2" t="s">
        <v>47</v>
      </c>
      <c r="C193" s="5" t="s">
        <v>48</v>
      </c>
      <c r="D193" s="13" t="s">
        <v>782</v>
      </c>
      <c r="E193" s="14" t="s">
        <v>74</v>
      </c>
      <c r="F193" s="2" t="s">
        <v>49</v>
      </c>
      <c r="G193" s="4" t="s">
        <v>354</v>
      </c>
      <c r="H193" s="4" t="s">
        <v>355</v>
      </c>
      <c r="I193" s="4" t="s">
        <v>132</v>
      </c>
      <c r="J193" s="4" t="s">
        <v>426</v>
      </c>
      <c r="K193" s="4" t="s">
        <v>229</v>
      </c>
      <c r="L193" s="4">
        <v>8</v>
      </c>
      <c r="M193" s="4">
        <v>171741.77840000001</v>
      </c>
      <c r="N193" s="6">
        <f t="shared" si="9"/>
        <v>1373934.2272000001</v>
      </c>
      <c r="O193" s="6">
        <f t="shared" si="7"/>
        <v>1593763.703552</v>
      </c>
      <c r="P193" s="4">
        <v>0</v>
      </c>
      <c r="Q193" s="17" t="s">
        <v>57</v>
      </c>
      <c r="R193" s="2" t="s">
        <v>600</v>
      </c>
      <c r="S193" s="5" t="s">
        <v>68</v>
      </c>
      <c r="T193" s="4" t="s">
        <v>558</v>
      </c>
      <c r="U193" s="4"/>
      <c r="V193" s="4" t="s">
        <v>596</v>
      </c>
      <c r="W193" s="19">
        <v>46044</v>
      </c>
      <c r="X193" s="6">
        <v>1373934.2272000001</v>
      </c>
      <c r="Y193" s="4">
        <f t="shared" si="8"/>
        <v>1373934.2272000001</v>
      </c>
      <c r="Z193" s="4"/>
      <c r="AA193" s="4"/>
      <c r="AB193" s="17" t="s">
        <v>57</v>
      </c>
      <c r="AC193" s="4"/>
      <c r="AD193" s="4">
        <v>10011601</v>
      </c>
      <c r="AE193" s="4" t="s">
        <v>231</v>
      </c>
    </row>
    <row r="194" spans="1:31" s="1" customFormat="1" ht="18" customHeight="1" x14ac:dyDescent="0.25">
      <c r="A194" s="4">
        <v>10011602</v>
      </c>
      <c r="B194" s="2" t="s">
        <v>47</v>
      </c>
      <c r="C194" s="5" t="s">
        <v>48</v>
      </c>
      <c r="D194" s="13" t="s">
        <v>783</v>
      </c>
      <c r="E194" s="14" t="s">
        <v>74</v>
      </c>
      <c r="F194" s="2" t="s">
        <v>49</v>
      </c>
      <c r="G194" s="4" t="s">
        <v>354</v>
      </c>
      <c r="H194" s="4" t="s">
        <v>355</v>
      </c>
      <c r="I194" s="4" t="s">
        <v>132</v>
      </c>
      <c r="J194" s="4" t="s">
        <v>427</v>
      </c>
      <c r="K194" s="4" t="s">
        <v>229</v>
      </c>
      <c r="L194" s="4">
        <v>4</v>
      </c>
      <c r="M194" s="4">
        <v>38227.893600000003</v>
      </c>
      <c r="N194" s="6">
        <f t="shared" si="9"/>
        <v>152911.57440000001</v>
      </c>
      <c r="O194" s="6">
        <f t="shared" si="7"/>
        <v>177377.42630399999</v>
      </c>
      <c r="P194" s="4">
        <v>0</v>
      </c>
      <c r="Q194" s="17" t="s">
        <v>57</v>
      </c>
      <c r="R194" s="2" t="s">
        <v>600</v>
      </c>
      <c r="S194" s="5" t="s">
        <v>68</v>
      </c>
      <c r="T194" s="4" t="s">
        <v>558</v>
      </c>
      <c r="U194" s="4"/>
      <c r="V194" s="4" t="s">
        <v>596</v>
      </c>
      <c r="W194" s="19">
        <v>46044</v>
      </c>
      <c r="X194" s="6">
        <v>152911.57440000001</v>
      </c>
      <c r="Y194" s="4">
        <f t="shared" si="8"/>
        <v>152911.57440000001</v>
      </c>
      <c r="Z194" s="4"/>
      <c r="AA194" s="4"/>
      <c r="AB194" s="17" t="s">
        <v>57</v>
      </c>
      <c r="AC194" s="4"/>
      <c r="AD194" s="4">
        <v>10011602</v>
      </c>
      <c r="AE194" s="4" t="s">
        <v>231</v>
      </c>
    </row>
    <row r="195" spans="1:31" s="1" customFormat="1" ht="18" customHeight="1" x14ac:dyDescent="0.25">
      <c r="A195" s="4">
        <v>10011603</v>
      </c>
      <c r="B195" s="2" t="s">
        <v>47</v>
      </c>
      <c r="C195" s="5" t="s">
        <v>48</v>
      </c>
      <c r="D195" s="13" t="s">
        <v>784</v>
      </c>
      <c r="E195" s="14" t="s">
        <v>74</v>
      </c>
      <c r="F195" s="2" t="s">
        <v>49</v>
      </c>
      <c r="G195" s="4" t="s">
        <v>356</v>
      </c>
      <c r="H195" s="4" t="s">
        <v>268</v>
      </c>
      <c r="I195" s="4" t="s">
        <v>357</v>
      </c>
      <c r="J195" s="4" t="s">
        <v>428</v>
      </c>
      <c r="K195" s="4" t="s">
        <v>229</v>
      </c>
      <c r="L195" s="4">
        <v>128</v>
      </c>
      <c r="M195" s="4">
        <v>10782.2264</v>
      </c>
      <c r="N195" s="6">
        <f t="shared" si="9"/>
        <v>1380124.9791999999</v>
      </c>
      <c r="O195" s="6">
        <f t="shared" si="7"/>
        <v>1600944.9758719997</v>
      </c>
      <c r="P195" s="4">
        <v>0</v>
      </c>
      <c r="Q195" s="17" t="s">
        <v>57</v>
      </c>
      <c r="R195" s="2" t="s">
        <v>600</v>
      </c>
      <c r="S195" s="5" t="s">
        <v>68</v>
      </c>
      <c r="T195" s="4" t="s">
        <v>558</v>
      </c>
      <c r="U195" s="4"/>
      <c r="V195" s="4" t="s">
        <v>596</v>
      </c>
      <c r="W195" s="19">
        <v>46044</v>
      </c>
      <c r="X195" s="6">
        <v>1380124.9791999999</v>
      </c>
      <c r="Y195" s="4">
        <f t="shared" si="8"/>
        <v>1380124.9791999999</v>
      </c>
      <c r="Z195" s="4"/>
      <c r="AA195" s="4"/>
      <c r="AB195" s="17" t="s">
        <v>57</v>
      </c>
      <c r="AC195" s="4"/>
      <c r="AD195" s="4">
        <v>10011603</v>
      </c>
      <c r="AE195" s="4" t="s">
        <v>231</v>
      </c>
    </row>
    <row r="196" spans="1:31" s="1" customFormat="1" ht="18" customHeight="1" x14ac:dyDescent="0.25">
      <c r="A196" s="4">
        <v>10011609</v>
      </c>
      <c r="B196" s="2" t="s">
        <v>47</v>
      </c>
      <c r="C196" s="5" t="s">
        <v>48</v>
      </c>
      <c r="D196" s="13" t="s">
        <v>785</v>
      </c>
      <c r="E196" s="14" t="s">
        <v>74</v>
      </c>
      <c r="F196" s="2" t="s">
        <v>49</v>
      </c>
      <c r="G196" s="4" t="s">
        <v>338</v>
      </c>
      <c r="H196" s="4" t="s">
        <v>117</v>
      </c>
      <c r="I196" s="4" t="s">
        <v>339</v>
      </c>
      <c r="J196" s="4" t="s">
        <v>429</v>
      </c>
      <c r="K196" s="4" t="s">
        <v>229</v>
      </c>
      <c r="L196" s="4">
        <v>4</v>
      </c>
      <c r="M196" s="4">
        <v>3386102.7420999999</v>
      </c>
      <c r="N196" s="6">
        <f t="shared" si="9"/>
        <v>13544410.9684</v>
      </c>
      <c r="O196" s="6">
        <f t="shared" si="7"/>
        <v>15711516.723343998</v>
      </c>
      <c r="P196" s="4">
        <v>0</v>
      </c>
      <c r="Q196" s="17" t="s">
        <v>57</v>
      </c>
      <c r="R196" s="2" t="s">
        <v>600</v>
      </c>
      <c r="S196" s="5" t="s">
        <v>68</v>
      </c>
      <c r="T196" s="4" t="s">
        <v>558</v>
      </c>
      <c r="U196" s="4"/>
      <c r="V196" s="4" t="s">
        <v>596</v>
      </c>
      <c r="W196" s="19">
        <v>46044</v>
      </c>
      <c r="X196" s="6">
        <v>13544410.9684</v>
      </c>
      <c r="Y196" s="4">
        <f t="shared" si="8"/>
        <v>13544410.9684</v>
      </c>
      <c r="Z196" s="4"/>
      <c r="AA196" s="4"/>
      <c r="AB196" s="17" t="s">
        <v>57</v>
      </c>
      <c r="AC196" s="4"/>
      <c r="AD196" s="4">
        <v>10011609</v>
      </c>
      <c r="AE196" s="4" t="s">
        <v>231</v>
      </c>
    </row>
    <row r="197" spans="1:31" s="1" customFormat="1" ht="18" customHeight="1" x14ac:dyDescent="0.25">
      <c r="A197" s="4">
        <v>10011612</v>
      </c>
      <c r="B197" s="2" t="s">
        <v>47</v>
      </c>
      <c r="C197" s="5" t="s">
        <v>48</v>
      </c>
      <c r="D197" s="13" t="s">
        <v>786</v>
      </c>
      <c r="E197" s="14" t="s">
        <v>74</v>
      </c>
      <c r="F197" s="2" t="s">
        <v>49</v>
      </c>
      <c r="G197" s="4" t="s">
        <v>354</v>
      </c>
      <c r="H197" s="4" t="s">
        <v>355</v>
      </c>
      <c r="I197" s="4" t="s">
        <v>132</v>
      </c>
      <c r="J197" s="4" t="s">
        <v>430</v>
      </c>
      <c r="K197" s="4" t="s">
        <v>229</v>
      </c>
      <c r="L197" s="4">
        <v>8</v>
      </c>
      <c r="M197" s="4">
        <v>7029.0830000000005</v>
      </c>
      <c r="N197" s="6">
        <f t="shared" si="9"/>
        <v>56232.664000000004</v>
      </c>
      <c r="O197" s="6">
        <f t="shared" si="7"/>
        <v>65229.890240000001</v>
      </c>
      <c r="P197" s="4">
        <v>0</v>
      </c>
      <c r="Q197" s="17" t="s">
        <v>57</v>
      </c>
      <c r="R197" s="2" t="s">
        <v>600</v>
      </c>
      <c r="S197" s="5" t="s">
        <v>68</v>
      </c>
      <c r="T197" s="4" t="s">
        <v>558</v>
      </c>
      <c r="U197" s="4"/>
      <c r="V197" s="4" t="s">
        <v>596</v>
      </c>
      <c r="W197" s="19">
        <v>46044</v>
      </c>
      <c r="X197" s="6">
        <v>56232.664000000004</v>
      </c>
      <c r="Y197" s="4">
        <f t="shared" si="8"/>
        <v>56232.664000000004</v>
      </c>
      <c r="Z197" s="4"/>
      <c r="AA197" s="4"/>
      <c r="AB197" s="17" t="s">
        <v>57</v>
      </c>
      <c r="AC197" s="4"/>
      <c r="AD197" s="4">
        <v>10011612</v>
      </c>
      <c r="AE197" s="4" t="s">
        <v>231</v>
      </c>
    </row>
    <row r="198" spans="1:31" s="1" customFormat="1" ht="18" customHeight="1" x14ac:dyDescent="0.25">
      <c r="A198" s="4">
        <v>10011613</v>
      </c>
      <c r="B198" s="2" t="s">
        <v>47</v>
      </c>
      <c r="C198" s="5" t="s">
        <v>48</v>
      </c>
      <c r="D198" s="13" t="s">
        <v>787</v>
      </c>
      <c r="E198" s="14" t="s">
        <v>74</v>
      </c>
      <c r="F198" s="2" t="s">
        <v>49</v>
      </c>
      <c r="G198" s="4" t="s">
        <v>354</v>
      </c>
      <c r="H198" s="4" t="s">
        <v>355</v>
      </c>
      <c r="I198" s="4" t="s">
        <v>132</v>
      </c>
      <c r="J198" s="4" t="s">
        <v>431</v>
      </c>
      <c r="K198" s="4" t="s">
        <v>229</v>
      </c>
      <c r="L198" s="4">
        <v>4</v>
      </c>
      <c r="M198" s="4">
        <v>67911.259699999995</v>
      </c>
      <c r="N198" s="6">
        <f t="shared" si="9"/>
        <v>271645.03879999998</v>
      </c>
      <c r="O198" s="6">
        <f t="shared" si="7"/>
        <v>315108.24500799994</v>
      </c>
      <c r="P198" s="4">
        <v>0</v>
      </c>
      <c r="Q198" s="17" t="s">
        <v>57</v>
      </c>
      <c r="R198" s="2" t="s">
        <v>600</v>
      </c>
      <c r="S198" s="5" t="s">
        <v>68</v>
      </c>
      <c r="T198" s="4" t="s">
        <v>558</v>
      </c>
      <c r="U198" s="4"/>
      <c r="V198" s="4" t="s">
        <v>596</v>
      </c>
      <c r="W198" s="19">
        <v>46044</v>
      </c>
      <c r="X198" s="6">
        <v>271645.03879999998</v>
      </c>
      <c r="Y198" s="4">
        <f t="shared" si="8"/>
        <v>271645.03879999998</v>
      </c>
      <c r="Z198" s="4"/>
      <c r="AA198" s="4"/>
      <c r="AB198" s="17" t="s">
        <v>57</v>
      </c>
      <c r="AC198" s="4"/>
      <c r="AD198" s="4">
        <v>10011613</v>
      </c>
      <c r="AE198" s="4" t="s">
        <v>231</v>
      </c>
    </row>
    <row r="199" spans="1:31" s="1" customFormat="1" ht="18" customHeight="1" x14ac:dyDescent="0.25">
      <c r="A199" s="4">
        <v>10012095</v>
      </c>
      <c r="B199" s="2" t="s">
        <v>47</v>
      </c>
      <c r="C199" s="5" t="s">
        <v>48</v>
      </c>
      <c r="D199" s="13" t="s">
        <v>788</v>
      </c>
      <c r="E199" s="14" t="s">
        <v>74</v>
      </c>
      <c r="F199" s="2" t="s">
        <v>49</v>
      </c>
      <c r="G199" s="4" t="s">
        <v>87</v>
      </c>
      <c r="H199" s="4" t="s">
        <v>115</v>
      </c>
      <c r="I199" s="4" t="s">
        <v>106</v>
      </c>
      <c r="J199" s="4" t="s">
        <v>432</v>
      </c>
      <c r="K199" s="4" t="s">
        <v>229</v>
      </c>
      <c r="L199" s="4">
        <v>4</v>
      </c>
      <c r="M199" s="4">
        <v>720635.77630000003</v>
      </c>
      <c r="N199" s="6">
        <f t="shared" si="9"/>
        <v>2882543.1052000001</v>
      </c>
      <c r="O199" s="6">
        <f t="shared" si="7"/>
        <v>3343750.0020320001</v>
      </c>
      <c r="P199" s="4">
        <v>0</v>
      </c>
      <c r="Q199" s="17" t="s">
        <v>57</v>
      </c>
      <c r="R199" s="2" t="s">
        <v>600</v>
      </c>
      <c r="S199" s="5" t="s">
        <v>68</v>
      </c>
      <c r="T199" s="4" t="s">
        <v>558</v>
      </c>
      <c r="U199" s="4"/>
      <c r="V199" s="4" t="s">
        <v>596</v>
      </c>
      <c r="W199" s="19">
        <v>46044</v>
      </c>
      <c r="X199" s="6">
        <v>2882543.1052000001</v>
      </c>
      <c r="Y199" s="4">
        <f t="shared" si="8"/>
        <v>2882543.1052000001</v>
      </c>
      <c r="Z199" s="4"/>
      <c r="AA199" s="4"/>
      <c r="AB199" s="17" t="s">
        <v>57</v>
      </c>
      <c r="AC199" s="4"/>
      <c r="AD199" s="4">
        <v>10012095</v>
      </c>
      <c r="AE199" s="4" t="s">
        <v>231</v>
      </c>
    </row>
    <row r="200" spans="1:31" s="1" customFormat="1" ht="18" customHeight="1" x14ac:dyDescent="0.25">
      <c r="A200" s="4">
        <v>10012104</v>
      </c>
      <c r="B200" s="2" t="s">
        <v>47</v>
      </c>
      <c r="C200" s="5" t="s">
        <v>48</v>
      </c>
      <c r="D200" s="13" t="s">
        <v>789</v>
      </c>
      <c r="E200" s="14" t="s">
        <v>74</v>
      </c>
      <c r="F200" s="2" t="s">
        <v>49</v>
      </c>
      <c r="G200" s="4" t="s">
        <v>354</v>
      </c>
      <c r="H200" s="4" t="s">
        <v>355</v>
      </c>
      <c r="I200" s="4" t="s">
        <v>132</v>
      </c>
      <c r="J200" s="4" t="s">
        <v>433</v>
      </c>
      <c r="K200" s="4" t="s">
        <v>229</v>
      </c>
      <c r="L200" s="4">
        <v>4</v>
      </c>
      <c r="M200" s="4">
        <v>169136.5036</v>
      </c>
      <c r="N200" s="6">
        <f t="shared" si="9"/>
        <v>676546.01439999999</v>
      </c>
      <c r="O200" s="6">
        <f t="shared" si="7"/>
        <v>784793.37670399994</v>
      </c>
      <c r="P200" s="4">
        <v>0</v>
      </c>
      <c r="Q200" s="17" t="s">
        <v>57</v>
      </c>
      <c r="R200" s="2" t="s">
        <v>600</v>
      </c>
      <c r="S200" s="5" t="s">
        <v>68</v>
      </c>
      <c r="T200" s="4" t="s">
        <v>558</v>
      </c>
      <c r="U200" s="4"/>
      <c r="V200" s="4" t="s">
        <v>596</v>
      </c>
      <c r="W200" s="19">
        <v>46044</v>
      </c>
      <c r="X200" s="6">
        <v>676546.01439999999</v>
      </c>
      <c r="Y200" s="4">
        <f t="shared" si="8"/>
        <v>676546.01439999999</v>
      </c>
      <c r="Z200" s="4"/>
      <c r="AA200" s="4"/>
      <c r="AB200" s="17" t="s">
        <v>57</v>
      </c>
      <c r="AC200" s="4"/>
      <c r="AD200" s="4">
        <v>10012104</v>
      </c>
      <c r="AE200" s="4" t="s">
        <v>231</v>
      </c>
    </row>
    <row r="201" spans="1:31" s="1" customFormat="1" ht="18" customHeight="1" x14ac:dyDescent="0.25">
      <c r="A201" s="4">
        <v>10012116</v>
      </c>
      <c r="B201" s="2" t="s">
        <v>47</v>
      </c>
      <c r="C201" s="5" t="s">
        <v>48</v>
      </c>
      <c r="D201" s="13" t="s">
        <v>790</v>
      </c>
      <c r="E201" s="14" t="s">
        <v>74</v>
      </c>
      <c r="F201" s="2" t="s">
        <v>49</v>
      </c>
      <c r="G201" s="4" t="s">
        <v>358</v>
      </c>
      <c r="H201" s="4" t="s">
        <v>359</v>
      </c>
      <c r="I201" s="4" t="s">
        <v>360</v>
      </c>
      <c r="J201" s="4" t="s">
        <v>434</v>
      </c>
      <c r="K201" s="4" t="s">
        <v>229</v>
      </c>
      <c r="L201" s="4">
        <v>4</v>
      </c>
      <c r="M201" s="4">
        <v>42451.792099999999</v>
      </c>
      <c r="N201" s="6">
        <f t="shared" si="9"/>
        <v>169807.1684</v>
      </c>
      <c r="O201" s="6">
        <f t="shared" si="7"/>
        <v>196976.31534399997</v>
      </c>
      <c r="P201" s="4">
        <v>0</v>
      </c>
      <c r="Q201" s="17" t="s">
        <v>57</v>
      </c>
      <c r="R201" s="2" t="s">
        <v>600</v>
      </c>
      <c r="S201" s="5" t="s">
        <v>68</v>
      </c>
      <c r="T201" s="4" t="s">
        <v>558</v>
      </c>
      <c r="U201" s="4"/>
      <c r="V201" s="4" t="s">
        <v>596</v>
      </c>
      <c r="W201" s="19">
        <v>46044</v>
      </c>
      <c r="X201" s="6">
        <v>169807.1684</v>
      </c>
      <c r="Y201" s="4">
        <f t="shared" si="8"/>
        <v>169807.1684</v>
      </c>
      <c r="Z201" s="4"/>
      <c r="AA201" s="4"/>
      <c r="AB201" s="17" t="s">
        <v>57</v>
      </c>
      <c r="AC201" s="4"/>
      <c r="AD201" s="4">
        <v>10012116</v>
      </c>
      <c r="AE201" s="4" t="s">
        <v>231</v>
      </c>
    </row>
    <row r="202" spans="1:31" s="1" customFormat="1" ht="18" customHeight="1" x14ac:dyDescent="0.25">
      <c r="A202" s="4">
        <v>10013347</v>
      </c>
      <c r="B202" s="2" t="s">
        <v>47</v>
      </c>
      <c r="C202" s="5" t="s">
        <v>48</v>
      </c>
      <c r="D202" s="13" t="s">
        <v>791</v>
      </c>
      <c r="E202" s="14" t="s">
        <v>74</v>
      </c>
      <c r="F202" s="2" t="s">
        <v>49</v>
      </c>
      <c r="G202" s="4" t="s">
        <v>243</v>
      </c>
      <c r="H202" s="4" t="s">
        <v>266</v>
      </c>
      <c r="I202" s="4" t="s">
        <v>106</v>
      </c>
      <c r="J202" s="4" t="s">
        <v>435</v>
      </c>
      <c r="K202" s="4" t="s">
        <v>229</v>
      </c>
      <c r="L202" s="4">
        <v>10</v>
      </c>
      <c r="M202" s="4">
        <v>2179.6606000000002</v>
      </c>
      <c r="N202" s="6">
        <f t="shared" si="9"/>
        <v>21796.606</v>
      </c>
      <c r="O202" s="6">
        <f t="shared" si="7"/>
        <v>25284.062959999999</v>
      </c>
      <c r="P202" s="4">
        <v>0</v>
      </c>
      <c r="Q202" s="17" t="s">
        <v>57</v>
      </c>
      <c r="R202" s="2" t="s">
        <v>600</v>
      </c>
      <c r="S202" s="5" t="s">
        <v>68</v>
      </c>
      <c r="T202" s="4" t="s">
        <v>558</v>
      </c>
      <c r="U202" s="4"/>
      <c r="V202" s="4" t="s">
        <v>596</v>
      </c>
      <c r="W202" s="19">
        <v>46044</v>
      </c>
      <c r="X202" s="6">
        <v>21796.606</v>
      </c>
      <c r="Y202" s="4">
        <f t="shared" si="8"/>
        <v>21796.606</v>
      </c>
      <c r="Z202" s="4"/>
      <c r="AA202" s="4"/>
      <c r="AB202" s="17" t="s">
        <v>57</v>
      </c>
      <c r="AC202" s="4"/>
      <c r="AD202" s="4">
        <v>10013347</v>
      </c>
      <c r="AE202" s="4" t="s">
        <v>231</v>
      </c>
    </row>
    <row r="203" spans="1:31" s="1" customFormat="1" ht="18" customHeight="1" x14ac:dyDescent="0.25">
      <c r="A203" s="4">
        <v>10013350</v>
      </c>
      <c r="B203" s="2" t="s">
        <v>47</v>
      </c>
      <c r="C203" s="5" t="s">
        <v>48</v>
      </c>
      <c r="D203" s="13" t="s">
        <v>792</v>
      </c>
      <c r="E203" s="14" t="s">
        <v>74</v>
      </c>
      <c r="F203" s="2" t="s">
        <v>49</v>
      </c>
      <c r="G203" s="4" t="s">
        <v>243</v>
      </c>
      <c r="H203" s="4" t="s">
        <v>266</v>
      </c>
      <c r="I203" s="4" t="s">
        <v>106</v>
      </c>
      <c r="J203" s="4" t="s">
        <v>435</v>
      </c>
      <c r="K203" s="4" t="s">
        <v>229</v>
      </c>
      <c r="L203" s="4">
        <v>12</v>
      </c>
      <c r="M203" s="4">
        <v>10356.6122</v>
      </c>
      <c r="N203" s="6">
        <f t="shared" si="9"/>
        <v>124279.34639999999</v>
      </c>
      <c r="O203" s="6">
        <f t="shared" si="7"/>
        <v>144164.04182399999</v>
      </c>
      <c r="P203" s="4">
        <v>0</v>
      </c>
      <c r="Q203" s="17" t="s">
        <v>57</v>
      </c>
      <c r="R203" s="2" t="s">
        <v>600</v>
      </c>
      <c r="S203" s="5" t="s">
        <v>68</v>
      </c>
      <c r="T203" s="4" t="s">
        <v>558</v>
      </c>
      <c r="U203" s="4"/>
      <c r="V203" s="4" t="s">
        <v>596</v>
      </c>
      <c r="W203" s="19">
        <v>46044</v>
      </c>
      <c r="X203" s="6">
        <v>124279.34639999999</v>
      </c>
      <c r="Y203" s="4">
        <f t="shared" si="8"/>
        <v>124279.34639999999</v>
      </c>
      <c r="Z203" s="4"/>
      <c r="AA203" s="4"/>
      <c r="AB203" s="17" t="s">
        <v>57</v>
      </c>
      <c r="AC203" s="4"/>
      <c r="AD203" s="4">
        <v>10013350</v>
      </c>
      <c r="AE203" s="4" t="s">
        <v>231</v>
      </c>
    </row>
    <row r="204" spans="1:31" s="1" customFormat="1" ht="18" customHeight="1" x14ac:dyDescent="0.25">
      <c r="A204" s="4">
        <v>10013356</v>
      </c>
      <c r="B204" s="2" t="s">
        <v>47</v>
      </c>
      <c r="C204" s="5" t="s">
        <v>48</v>
      </c>
      <c r="D204" s="13" t="s">
        <v>793</v>
      </c>
      <c r="E204" s="14" t="s">
        <v>74</v>
      </c>
      <c r="F204" s="2" t="s">
        <v>49</v>
      </c>
      <c r="G204" s="4" t="s">
        <v>243</v>
      </c>
      <c r="H204" s="4" t="s">
        <v>266</v>
      </c>
      <c r="I204" s="4" t="s">
        <v>106</v>
      </c>
      <c r="J204" s="4" t="s">
        <v>436</v>
      </c>
      <c r="K204" s="4" t="s">
        <v>229</v>
      </c>
      <c r="L204" s="4">
        <v>6</v>
      </c>
      <c r="M204" s="4">
        <v>1579.9315000000001</v>
      </c>
      <c r="N204" s="6">
        <f t="shared" si="9"/>
        <v>9479.5889999999999</v>
      </c>
      <c r="O204" s="6">
        <f t="shared" si="7"/>
        <v>10996.32324</v>
      </c>
      <c r="P204" s="4">
        <v>0</v>
      </c>
      <c r="Q204" s="17" t="s">
        <v>57</v>
      </c>
      <c r="R204" s="2" t="s">
        <v>600</v>
      </c>
      <c r="S204" s="5" t="s">
        <v>68</v>
      </c>
      <c r="T204" s="4" t="s">
        <v>558</v>
      </c>
      <c r="U204" s="4"/>
      <c r="V204" s="4" t="s">
        <v>596</v>
      </c>
      <c r="W204" s="19">
        <v>46044</v>
      </c>
      <c r="X204" s="6">
        <v>9479.5889999999999</v>
      </c>
      <c r="Y204" s="4">
        <f t="shared" si="8"/>
        <v>9479.5889999999999</v>
      </c>
      <c r="Z204" s="4"/>
      <c r="AA204" s="4"/>
      <c r="AB204" s="17" t="s">
        <v>57</v>
      </c>
      <c r="AC204" s="4"/>
      <c r="AD204" s="4">
        <v>10013356</v>
      </c>
      <c r="AE204" s="4" t="s">
        <v>231</v>
      </c>
    </row>
    <row r="205" spans="1:31" s="1" customFormat="1" ht="18" customHeight="1" x14ac:dyDescent="0.25">
      <c r="A205" s="4">
        <v>10013361</v>
      </c>
      <c r="B205" s="2" t="s">
        <v>47</v>
      </c>
      <c r="C205" s="5" t="s">
        <v>48</v>
      </c>
      <c r="D205" s="13" t="s">
        <v>794</v>
      </c>
      <c r="E205" s="14" t="s">
        <v>74</v>
      </c>
      <c r="F205" s="2" t="s">
        <v>49</v>
      </c>
      <c r="G205" s="4" t="s">
        <v>340</v>
      </c>
      <c r="H205" s="4" t="s">
        <v>341</v>
      </c>
      <c r="I205" s="4" t="s">
        <v>106</v>
      </c>
      <c r="J205" s="4" t="s">
        <v>437</v>
      </c>
      <c r="K205" s="4" t="s">
        <v>229</v>
      </c>
      <c r="L205" s="4">
        <v>2</v>
      </c>
      <c r="M205" s="4">
        <v>1863.6743000000001</v>
      </c>
      <c r="N205" s="6">
        <f t="shared" si="9"/>
        <v>3727.3486000000003</v>
      </c>
      <c r="O205" s="6">
        <f t="shared" si="7"/>
        <v>4323.7243760000001</v>
      </c>
      <c r="P205" s="4">
        <v>0</v>
      </c>
      <c r="Q205" s="17" t="s">
        <v>57</v>
      </c>
      <c r="R205" s="2" t="s">
        <v>600</v>
      </c>
      <c r="S205" s="5" t="s">
        <v>68</v>
      </c>
      <c r="T205" s="4" t="s">
        <v>558</v>
      </c>
      <c r="U205" s="4"/>
      <c r="V205" s="4" t="s">
        <v>596</v>
      </c>
      <c r="W205" s="19">
        <v>46044</v>
      </c>
      <c r="X205" s="6">
        <v>3727.3486000000003</v>
      </c>
      <c r="Y205" s="4">
        <f t="shared" si="8"/>
        <v>3727.3486000000003</v>
      </c>
      <c r="Z205" s="4"/>
      <c r="AA205" s="4"/>
      <c r="AB205" s="17" t="s">
        <v>57</v>
      </c>
      <c r="AC205" s="4"/>
      <c r="AD205" s="4">
        <v>10013361</v>
      </c>
      <c r="AE205" s="4" t="s">
        <v>231</v>
      </c>
    </row>
    <row r="206" spans="1:31" s="1" customFormat="1" ht="18" customHeight="1" x14ac:dyDescent="0.25">
      <c r="A206" s="4">
        <v>10013362</v>
      </c>
      <c r="B206" s="2" t="s">
        <v>47</v>
      </c>
      <c r="C206" s="5" t="s">
        <v>48</v>
      </c>
      <c r="D206" s="13" t="s">
        <v>795</v>
      </c>
      <c r="E206" s="14" t="s">
        <v>74</v>
      </c>
      <c r="F206" s="2" t="s">
        <v>49</v>
      </c>
      <c r="G206" s="4" t="s">
        <v>340</v>
      </c>
      <c r="H206" s="4" t="s">
        <v>341</v>
      </c>
      <c r="I206" s="4" t="s">
        <v>106</v>
      </c>
      <c r="J206" s="4" t="s">
        <v>438</v>
      </c>
      <c r="K206" s="4" t="s">
        <v>229</v>
      </c>
      <c r="L206" s="4">
        <v>4</v>
      </c>
      <c r="M206" s="4">
        <v>522260.86690000002</v>
      </c>
      <c r="N206" s="6">
        <f t="shared" si="9"/>
        <v>2089043.4676000001</v>
      </c>
      <c r="O206" s="6">
        <f t="shared" si="7"/>
        <v>2423290.4224160002</v>
      </c>
      <c r="P206" s="4">
        <v>0</v>
      </c>
      <c r="Q206" s="17" t="s">
        <v>57</v>
      </c>
      <c r="R206" s="2" t="s">
        <v>600</v>
      </c>
      <c r="S206" s="5" t="s">
        <v>68</v>
      </c>
      <c r="T206" s="4" t="s">
        <v>558</v>
      </c>
      <c r="U206" s="4"/>
      <c r="V206" s="4" t="s">
        <v>596</v>
      </c>
      <c r="W206" s="19">
        <v>46044</v>
      </c>
      <c r="X206" s="6">
        <v>2089043.4676000001</v>
      </c>
      <c r="Y206" s="4">
        <f t="shared" si="8"/>
        <v>2089043.4676000001</v>
      </c>
      <c r="Z206" s="4"/>
      <c r="AA206" s="4"/>
      <c r="AB206" s="17" t="s">
        <v>57</v>
      </c>
      <c r="AC206" s="4"/>
      <c r="AD206" s="4">
        <v>10013362</v>
      </c>
      <c r="AE206" s="4" t="s">
        <v>231</v>
      </c>
    </row>
    <row r="207" spans="1:31" s="1" customFormat="1" ht="18" customHeight="1" x14ac:dyDescent="0.25">
      <c r="A207" s="4">
        <v>10013363</v>
      </c>
      <c r="B207" s="2" t="s">
        <v>47</v>
      </c>
      <c r="C207" s="5" t="s">
        <v>48</v>
      </c>
      <c r="D207" s="13" t="s">
        <v>796</v>
      </c>
      <c r="E207" s="14" t="s">
        <v>74</v>
      </c>
      <c r="F207" s="2" t="s">
        <v>49</v>
      </c>
      <c r="G207" s="4" t="s">
        <v>340</v>
      </c>
      <c r="H207" s="4" t="s">
        <v>341</v>
      </c>
      <c r="I207" s="4" t="s">
        <v>106</v>
      </c>
      <c r="J207" s="4" t="s">
        <v>439</v>
      </c>
      <c r="K207" s="4" t="s">
        <v>229</v>
      </c>
      <c r="L207" s="4">
        <v>1</v>
      </c>
      <c r="M207" s="4">
        <v>3094602.156</v>
      </c>
      <c r="N207" s="6">
        <f t="shared" si="9"/>
        <v>3094602.156</v>
      </c>
      <c r="O207" s="6">
        <f t="shared" si="7"/>
        <v>3589738.5009599999</v>
      </c>
      <c r="P207" s="4">
        <v>0</v>
      </c>
      <c r="Q207" s="17" t="s">
        <v>57</v>
      </c>
      <c r="R207" s="2" t="s">
        <v>600</v>
      </c>
      <c r="S207" s="5" t="s">
        <v>68</v>
      </c>
      <c r="T207" s="4" t="s">
        <v>558</v>
      </c>
      <c r="U207" s="4"/>
      <c r="V207" s="4" t="s">
        <v>596</v>
      </c>
      <c r="W207" s="19">
        <v>46044</v>
      </c>
      <c r="X207" s="6">
        <v>3094602.156</v>
      </c>
      <c r="Y207" s="4">
        <f t="shared" si="8"/>
        <v>3094602.156</v>
      </c>
      <c r="Z207" s="4"/>
      <c r="AA207" s="4"/>
      <c r="AB207" s="17" t="s">
        <v>57</v>
      </c>
      <c r="AC207" s="4"/>
      <c r="AD207" s="4">
        <v>10013363</v>
      </c>
      <c r="AE207" s="4" t="s">
        <v>231</v>
      </c>
    </row>
    <row r="208" spans="1:31" s="1" customFormat="1" ht="18" customHeight="1" x14ac:dyDescent="0.25">
      <c r="A208" s="4">
        <v>10013367</v>
      </c>
      <c r="B208" s="2" t="s">
        <v>47</v>
      </c>
      <c r="C208" s="5" t="s">
        <v>48</v>
      </c>
      <c r="D208" s="13" t="s">
        <v>797</v>
      </c>
      <c r="E208" s="14" t="s">
        <v>74</v>
      </c>
      <c r="F208" s="2" t="s">
        <v>49</v>
      </c>
      <c r="G208" s="4" t="s">
        <v>93</v>
      </c>
      <c r="H208" s="4" t="s">
        <v>123</v>
      </c>
      <c r="I208" s="4" t="s">
        <v>102</v>
      </c>
      <c r="J208" s="4" t="s">
        <v>440</v>
      </c>
      <c r="K208" s="4" t="s">
        <v>229</v>
      </c>
      <c r="L208" s="4">
        <v>2</v>
      </c>
      <c r="M208" s="4">
        <v>4158373.2593</v>
      </c>
      <c r="N208" s="6">
        <f t="shared" si="9"/>
        <v>8316746.5186000001</v>
      </c>
      <c r="O208" s="6">
        <f t="shared" si="7"/>
        <v>9647425.9615759999</v>
      </c>
      <c r="P208" s="4">
        <v>0</v>
      </c>
      <c r="Q208" s="17" t="s">
        <v>57</v>
      </c>
      <c r="R208" s="2" t="s">
        <v>600</v>
      </c>
      <c r="S208" s="5" t="s">
        <v>68</v>
      </c>
      <c r="T208" s="4" t="s">
        <v>558</v>
      </c>
      <c r="U208" s="4"/>
      <c r="V208" s="4" t="s">
        <v>596</v>
      </c>
      <c r="W208" s="19">
        <v>46044</v>
      </c>
      <c r="X208" s="6">
        <v>8316746.5186000001</v>
      </c>
      <c r="Y208" s="4">
        <f t="shared" si="8"/>
        <v>8316746.5186000001</v>
      </c>
      <c r="Z208" s="4"/>
      <c r="AA208" s="4"/>
      <c r="AB208" s="17" t="s">
        <v>57</v>
      </c>
      <c r="AC208" s="4"/>
      <c r="AD208" s="4">
        <v>10013367</v>
      </c>
      <c r="AE208" s="4" t="s">
        <v>231</v>
      </c>
    </row>
    <row r="209" spans="1:31" s="1" customFormat="1" ht="18" customHeight="1" x14ac:dyDescent="0.25">
      <c r="A209" s="4">
        <v>10013368</v>
      </c>
      <c r="B209" s="2" t="s">
        <v>47</v>
      </c>
      <c r="C209" s="5" t="s">
        <v>48</v>
      </c>
      <c r="D209" s="13" t="s">
        <v>798</v>
      </c>
      <c r="E209" s="14" t="s">
        <v>74</v>
      </c>
      <c r="F209" s="2" t="s">
        <v>49</v>
      </c>
      <c r="G209" s="4" t="s">
        <v>93</v>
      </c>
      <c r="H209" s="4" t="s">
        <v>123</v>
      </c>
      <c r="I209" s="4" t="s">
        <v>102</v>
      </c>
      <c r="J209" s="4" t="s">
        <v>441</v>
      </c>
      <c r="K209" s="4" t="s">
        <v>229</v>
      </c>
      <c r="L209" s="4">
        <v>2</v>
      </c>
      <c r="M209" s="4">
        <v>4158373.2593</v>
      </c>
      <c r="N209" s="6">
        <f t="shared" si="9"/>
        <v>8316746.5186000001</v>
      </c>
      <c r="O209" s="6">
        <f t="shared" ref="O209:O272" si="10">N209*1.16</f>
        <v>9647425.9615759999</v>
      </c>
      <c r="P209" s="4">
        <v>0</v>
      </c>
      <c r="Q209" s="17" t="s">
        <v>57</v>
      </c>
      <c r="R209" s="2" t="s">
        <v>600</v>
      </c>
      <c r="S209" s="5" t="s">
        <v>68</v>
      </c>
      <c r="T209" s="4" t="s">
        <v>558</v>
      </c>
      <c r="U209" s="4"/>
      <c r="V209" s="4" t="s">
        <v>596</v>
      </c>
      <c r="W209" s="19">
        <v>46044</v>
      </c>
      <c r="X209" s="6">
        <v>8316746.5186000001</v>
      </c>
      <c r="Y209" s="4">
        <f t="shared" si="8"/>
        <v>8316746.5186000001</v>
      </c>
      <c r="Z209" s="4"/>
      <c r="AA209" s="4"/>
      <c r="AB209" s="17" t="s">
        <v>57</v>
      </c>
      <c r="AC209" s="4"/>
      <c r="AD209" s="4">
        <v>10013368</v>
      </c>
      <c r="AE209" s="4" t="s">
        <v>231</v>
      </c>
    </row>
    <row r="210" spans="1:31" s="1" customFormat="1" ht="18" customHeight="1" x14ac:dyDescent="0.25">
      <c r="A210" s="4">
        <v>10013378</v>
      </c>
      <c r="B210" s="2" t="s">
        <v>47</v>
      </c>
      <c r="C210" s="5" t="s">
        <v>48</v>
      </c>
      <c r="D210" s="13" t="s">
        <v>799</v>
      </c>
      <c r="E210" s="14" t="s">
        <v>74</v>
      </c>
      <c r="F210" s="2" t="s">
        <v>49</v>
      </c>
      <c r="G210" s="4" t="s">
        <v>361</v>
      </c>
      <c r="H210" s="4" t="s">
        <v>362</v>
      </c>
      <c r="I210" s="4" t="s">
        <v>106</v>
      </c>
      <c r="J210" s="4" t="s">
        <v>442</v>
      </c>
      <c r="K210" s="4" t="s">
        <v>229</v>
      </c>
      <c r="L210" s="4">
        <v>2</v>
      </c>
      <c r="M210" s="4">
        <v>34178.11</v>
      </c>
      <c r="N210" s="6">
        <f t="shared" si="9"/>
        <v>68356.22</v>
      </c>
      <c r="O210" s="6">
        <f t="shared" si="10"/>
        <v>79293.215199999991</v>
      </c>
      <c r="P210" s="4">
        <v>0</v>
      </c>
      <c r="Q210" s="17" t="s">
        <v>57</v>
      </c>
      <c r="R210" s="2" t="s">
        <v>600</v>
      </c>
      <c r="S210" s="5" t="s">
        <v>68</v>
      </c>
      <c r="T210" s="4" t="s">
        <v>558</v>
      </c>
      <c r="U210" s="4"/>
      <c r="V210" s="4" t="s">
        <v>596</v>
      </c>
      <c r="W210" s="19">
        <v>46044</v>
      </c>
      <c r="X210" s="6">
        <v>68356.22</v>
      </c>
      <c r="Y210" s="4">
        <f t="shared" ref="Y210:Y273" si="11">X210</f>
        <v>68356.22</v>
      </c>
      <c r="Z210" s="4"/>
      <c r="AA210" s="4"/>
      <c r="AB210" s="17" t="s">
        <v>57</v>
      </c>
      <c r="AC210" s="4"/>
      <c r="AD210" s="4">
        <v>10013378</v>
      </c>
      <c r="AE210" s="4" t="s">
        <v>231</v>
      </c>
    </row>
    <row r="211" spans="1:31" s="1" customFormat="1" ht="18" customHeight="1" x14ac:dyDescent="0.25">
      <c r="A211" s="4">
        <v>10013379</v>
      </c>
      <c r="B211" s="2" t="s">
        <v>47</v>
      </c>
      <c r="C211" s="5" t="s">
        <v>48</v>
      </c>
      <c r="D211" s="13" t="s">
        <v>800</v>
      </c>
      <c r="E211" s="14" t="s">
        <v>74</v>
      </c>
      <c r="F211" s="2" t="s">
        <v>49</v>
      </c>
      <c r="G211" s="4" t="s">
        <v>361</v>
      </c>
      <c r="H211" s="4" t="s">
        <v>362</v>
      </c>
      <c r="I211" s="4" t="s">
        <v>106</v>
      </c>
      <c r="J211" s="4" t="s">
        <v>443</v>
      </c>
      <c r="K211" s="4" t="s">
        <v>229</v>
      </c>
      <c r="L211" s="4">
        <v>6</v>
      </c>
      <c r="M211" s="4">
        <v>16998.7732</v>
      </c>
      <c r="N211" s="6">
        <f t="shared" si="9"/>
        <v>101992.63920000001</v>
      </c>
      <c r="O211" s="6">
        <f t="shared" si="10"/>
        <v>118311.461472</v>
      </c>
      <c r="P211" s="4">
        <v>0</v>
      </c>
      <c r="Q211" s="17" t="s">
        <v>57</v>
      </c>
      <c r="R211" s="2" t="s">
        <v>600</v>
      </c>
      <c r="S211" s="5" t="s">
        <v>68</v>
      </c>
      <c r="T211" s="4" t="s">
        <v>558</v>
      </c>
      <c r="U211" s="4"/>
      <c r="V211" s="4" t="s">
        <v>596</v>
      </c>
      <c r="W211" s="19">
        <v>46044</v>
      </c>
      <c r="X211" s="6">
        <v>101992.63920000001</v>
      </c>
      <c r="Y211" s="4">
        <f t="shared" si="11"/>
        <v>101992.63920000001</v>
      </c>
      <c r="Z211" s="4"/>
      <c r="AA211" s="4"/>
      <c r="AB211" s="17" t="s">
        <v>57</v>
      </c>
      <c r="AC211" s="4"/>
      <c r="AD211" s="4">
        <v>10013379</v>
      </c>
      <c r="AE211" s="4" t="s">
        <v>231</v>
      </c>
    </row>
    <row r="212" spans="1:31" s="1" customFormat="1" ht="18" customHeight="1" x14ac:dyDescent="0.25">
      <c r="A212" s="4">
        <v>10013380</v>
      </c>
      <c r="B212" s="2" t="s">
        <v>47</v>
      </c>
      <c r="C212" s="5" t="s">
        <v>48</v>
      </c>
      <c r="D212" s="13" t="s">
        <v>801</v>
      </c>
      <c r="E212" s="14" t="s">
        <v>74</v>
      </c>
      <c r="F212" s="2" t="s">
        <v>49</v>
      </c>
      <c r="G212" s="4" t="s">
        <v>361</v>
      </c>
      <c r="H212" s="4" t="s">
        <v>362</v>
      </c>
      <c r="I212" s="4" t="s">
        <v>106</v>
      </c>
      <c r="J212" s="4" t="s">
        <v>444</v>
      </c>
      <c r="K212" s="4" t="s">
        <v>229</v>
      </c>
      <c r="L212" s="4">
        <v>2</v>
      </c>
      <c r="M212" s="4">
        <v>33997.546399999999</v>
      </c>
      <c r="N212" s="6">
        <f t="shared" si="9"/>
        <v>67995.092799999999</v>
      </c>
      <c r="O212" s="6">
        <f t="shared" si="10"/>
        <v>78874.307647999987</v>
      </c>
      <c r="P212" s="4">
        <v>0</v>
      </c>
      <c r="Q212" s="17" t="s">
        <v>57</v>
      </c>
      <c r="R212" s="2" t="s">
        <v>600</v>
      </c>
      <c r="S212" s="5" t="s">
        <v>68</v>
      </c>
      <c r="T212" s="4" t="s">
        <v>558</v>
      </c>
      <c r="U212" s="4"/>
      <c r="V212" s="4" t="s">
        <v>596</v>
      </c>
      <c r="W212" s="19">
        <v>46044</v>
      </c>
      <c r="X212" s="6">
        <v>67995.092799999999</v>
      </c>
      <c r="Y212" s="4">
        <f t="shared" si="11"/>
        <v>67995.092799999999</v>
      </c>
      <c r="Z212" s="4"/>
      <c r="AA212" s="4"/>
      <c r="AB212" s="17" t="s">
        <v>57</v>
      </c>
      <c r="AC212" s="4"/>
      <c r="AD212" s="4">
        <v>10013380</v>
      </c>
      <c r="AE212" s="4" t="s">
        <v>231</v>
      </c>
    </row>
    <row r="213" spans="1:31" s="1" customFormat="1" ht="18" customHeight="1" x14ac:dyDescent="0.25">
      <c r="A213" s="4">
        <v>10013381</v>
      </c>
      <c r="B213" s="2" t="s">
        <v>47</v>
      </c>
      <c r="C213" s="5" t="s">
        <v>48</v>
      </c>
      <c r="D213" s="13" t="s">
        <v>802</v>
      </c>
      <c r="E213" s="14" t="s">
        <v>74</v>
      </c>
      <c r="F213" s="2" t="s">
        <v>49</v>
      </c>
      <c r="G213" s="4" t="s">
        <v>361</v>
      </c>
      <c r="H213" s="4" t="s">
        <v>362</v>
      </c>
      <c r="I213" s="4" t="s">
        <v>106</v>
      </c>
      <c r="J213" s="4" t="s">
        <v>445</v>
      </c>
      <c r="K213" s="4" t="s">
        <v>229</v>
      </c>
      <c r="L213" s="4">
        <v>2</v>
      </c>
      <c r="M213" s="4">
        <v>4185535.1837000004</v>
      </c>
      <c r="N213" s="6">
        <f t="shared" si="9"/>
        <v>8371070.3674000008</v>
      </c>
      <c r="O213" s="6">
        <f t="shared" si="10"/>
        <v>9710441.6261839997</v>
      </c>
      <c r="P213" s="4">
        <v>0</v>
      </c>
      <c r="Q213" s="17" t="s">
        <v>57</v>
      </c>
      <c r="R213" s="2" t="s">
        <v>600</v>
      </c>
      <c r="S213" s="5" t="s">
        <v>68</v>
      </c>
      <c r="T213" s="4" t="s">
        <v>558</v>
      </c>
      <c r="U213" s="4"/>
      <c r="V213" s="4" t="s">
        <v>596</v>
      </c>
      <c r="W213" s="19">
        <v>46044</v>
      </c>
      <c r="X213" s="6">
        <v>8371070.3674000008</v>
      </c>
      <c r="Y213" s="4">
        <f t="shared" si="11"/>
        <v>8371070.3674000008</v>
      </c>
      <c r="Z213" s="4"/>
      <c r="AA213" s="4"/>
      <c r="AB213" s="17" t="s">
        <v>57</v>
      </c>
      <c r="AC213" s="4"/>
      <c r="AD213" s="4">
        <v>10013381</v>
      </c>
      <c r="AE213" s="4" t="s">
        <v>231</v>
      </c>
    </row>
    <row r="214" spans="1:31" s="1" customFormat="1" ht="18" customHeight="1" x14ac:dyDescent="0.25">
      <c r="A214" s="4">
        <v>10013382</v>
      </c>
      <c r="B214" s="2" t="s">
        <v>47</v>
      </c>
      <c r="C214" s="5" t="s">
        <v>48</v>
      </c>
      <c r="D214" s="13" t="s">
        <v>803</v>
      </c>
      <c r="E214" s="14" t="s">
        <v>74</v>
      </c>
      <c r="F214" s="2" t="s">
        <v>49</v>
      </c>
      <c r="G214" s="4" t="s">
        <v>361</v>
      </c>
      <c r="H214" s="4" t="s">
        <v>362</v>
      </c>
      <c r="I214" s="4" t="s">
        <v>106</v>
      </c>
      <c r="J214" s="4" t="s">
        <v>446</v>
      </c>
      <c r="K214" s="4" t="s">
        <v>229</v>
      </c>
      <c r="L214" s="4">
        <v>1</v>
      </c>
      <c r="M214" s="4">
        <v>3446391.6384000001</v>
      </c>
      <c r="N214" s="6">
        <f t="shared" si="9"/>
        <v>3446391.6384000001</v>
      </c>
      <c r="O214" s="6">
        <f t="shared" si="10"/>
        <v>3997814.3005439998</v>
      </c>
      <c r="P214" s="4">
        <v>0</v>
      </c>
      <c r="Q214" s="17" t="s">
        <v>57</v>
      </c>
      <c r="R214" s="2" t="s">
        <v>600</v>
      </c>
      <c r="S214" s="5" t="s">
        <v>68</v>
      </c>
      <c r="T214" s="4" t="s">
        <v>558</v>
      </c>
      <c r="U214" s="4"/>
      <c r="V214" s="4" t="s">
        <v>596</v>
      </c>
      <c r="W214" s="19">
        <v>46044</v>
      </c>
      <c r="X214" s="6">
        <v>3446391.6384000001</v>
      </c>
      <c r="Y214" s="4">
        <f t="shared" si="11"/>
        <v>3446391.6384000001</v>
      </c>
      <c r="Z214" s="4"/>
      <c r="AA214" s="4"/>
      <c r="AB214" s="17" t="s">
        <v>57</v>
      </c>
      <c r="AC214" s="4"/>
      <c r="AD214" s="4">
        <v>10013382</v>
      </c>
      <c r="AE214" s="4" t="s">
        <v>231</v>
      </c>
    </row>
    <row r="215" spans="1:31" s="1" customFormat="1" ht="18" customHeight="1" x14ac:dyDescent="0.25">
      <c r="A215" s="4">
        <v>10013383</v>
      </c>
      <c r="B215" s="2" t="s">
        <v>47</v>
      </c>
      <c r="C215" s="5" t="s">
        <v>48</v>
      </c>
      <c r="D215" s="13" t="s">
        <v>804</v>
      </c>
      <c r="E215" s="14" t="s">
        <v>74</v>
      </c>
      <c r="F215" s="2" t="s">
        <v>49</v>
      </c>
      <c r="G215" s="4" t="s">
        <v>338</v>
      </c>
      <c r="H215" s="4" t="s">
        <v>117</v>
      </c>
      <c r="I215" s="4" t="s">
        <v>339</v>
      </c>
      <c r="J215" s="4" t="s">
        <v>447</v>
      </c>
      <c r="K215" s="4" t="s">
        <v>229</v>
      </c>
      <c r="L215" s="4">
        <v>2</v>
      </c>
      <c r="M215" s="4">
        <v>231817.86760000003</v>
      </c>
      <c r="N215" s="6">
        <f t="shared" si="9"/>
        <v>463635.73520000005</v>
      </c>
      <c r="O215" s="6">
        <f t="shared" si="10"/>
        <v>537817.45283199998</v>
      </c>
      <c r="P215" s="4">
        <v>0</v>
      </c>
      <c r="Q215" s="17" t="s">
        <v>57</v>
      </c>
      <c r="R215" s="2" t="s">
        <v>600</v>
      </c>
      <c r="S215" s="5" t="s">
        <v>68</v>
      </c>
      <c r="T215" s="4" t="s">
        <v>558</v>
      </c>
      <c r="U215" s="4"/>
      <c r="V215" s="4" t="s">
        <v>596</v>
      </c>
      <c r="W215" s="19">
        <v>46044</v>
      </c>
      <c r="X215" s="6">
        <v>463635.73520000005</v>
      </c>
      <c r="Y215" s="4">
        <f t="shared" si="11"/>
        <v>463635.73520000005</v>
      </c>
      <c r="Z215" s="4"/>
      <c r="AA215" s="4"/>
      <c r="AB215" s="17" t="s">
        <v>57</v>
      </c>
      <c r="AC215" s="4"/>
      <c r="AD215" s="4">
        <v>10013383</v>
      </c>
      <c r="AE215" s="4" t="s">
        <v>231</v>
      </c>
    </row>
    <row r="216" spans="1:31" s="1" customFormat="1" ht="18" customHeight="1" x14ac:dyDescent="0.25">
      <c r="A216" s="4">
        <v>10013384</v>
      </c>
      <c r="B216" s="2" t="s">
        <v>47</v>
      </c>
      <c r="C216" s="5" t="s">
        <v>48</v>
      </c>
      <c r="D216" s="13" t="s">
        <v>805</v>
      </c>
      <c r="E216" s="14" t="s">
        <v>74</v>
      </c>
      <c r="F216" s="2" t="s">
        <v>49</v>
      </c>
      <c r="G216" s="4" t="s">
        <v>338</v>
      </c>
      <c r="H216" s="4" t="s">
        <v>117</v>
      </c>
      <c r="I216" s="4" t="s">
        <v>339</v>
      </c>
      <c r="J216" s="4" t="s">
        <v>448</v>
      </c>
      <c r="K216" s="4" t="s">
        <v>229</v>
      </c>
      <c r="L216" s="4">
        <v>2</v>
      </c>
      <c r="M216" s="4">
        <v>494537.9056</v>
      </c>
      <c r="N216" s="6">
        <f t="shared" si="9"/>
        <v>989075.8112</v>
      </c>
      <c r="O216" s="6">
        <f t="shared" si="10"/>
        <v>1147327.9409919998</v>
      </c>
      <c r="P216" s="4">
        <v>0</v>
      </c>
      <c r="Q216" s="17" t="s">
        <v>57</v>
      </c>
      <c r="R216" s="2" t="s">
        <v>600</v>
      </c>
      <c r="S216" s="5" t="s">
        <v>68</v>
      </c>
      <c r="T216" s="4" t="s">
        <v>558</v>
      </c>
      <c r="U216" s="4"/>
      <c r="V216" s="4" t="s">
        <v>596</v>
      </c>
      <c r="W216" s="19">
        <v>46044</v>
      </c>
      <c r="X216" s="6">
        <v>989075.8112</v>
      </c>
      <c r="Y216" s="4">
        <f t="shared" si="11"/>
        <v>989075.8112</v>
      </c>
      <c r="Z216" s="4"/>
      <c r="AA216" s="4"/>
      <c r="AB216" s="17" t="s">
        <v>57</v>
      </c>
      <c r="AC216" s="4"/>
      <c r="AD216" s="4">
        <v>10013384</v>
      </c>
      <c r="AE216" s="4" t="s">
        <v>231</v>
      </c>
    </row>
    <row r="217" spans="1:31" s="1" customFormat="1" ht="18" customHeight="1" x14ac:dyDescent="0.25">
      <c r="A217" s="4">
        <v>10013385</v>
      </c>
      <c r="B217" s="2" t="s">
        <v>47</v>
      </c>
      <c r="C217" s="5" t="s">
        <v>48</v>
      </c>
      <c r="D217" s="13" t="s">
        <v>806</v>
      </c>
      <c r="E217" s="14" t="s">
        <v>74</v>
      </c>
      <c r="F217" s="2" t="s">
        <v>49</v>
      </c>
      <c r="G217" s="4" t="s">
        <v>88</v>
      </c>
      <c r="H217" s="4" t="s">
        <v>116</v>
      </c>
      <c r="I217" s="4" t="s">
        <v>106</v>
      </c>
      <c r="J217" s="4" t="s">
        <v>449</v>
      </c>
      <c r="K217" s="4" t="s">
        <v>229</v>
      </c>
      <c r="L217" s="4">
        <v>1</v>
      </c>
      <c r="M217" s="4">
        <v>3972.3992000000003</v>
      </c>
      <c r="N217" s="6">
        <f t="shared" si="9"/>
        <v>3972.3992000000003</v>
      </c>
      <c r="O217" s="6">
        <f t="shared" si="10"/>
        <v>4607.983072</v>
      </c>
      <c r="P217" s="4">
        <v>0</v>
      </c>
      <c r="Q217" s="17" t="s">
        <v>57</v>
      </c>
      <c r="R217" s="2" t="s">
        <v>600</v>
      </c>
      <c r="S217" s="5" t="s">
        <v>68</v>
      </c>
      <c r="T217" s="4" t="s">
        <v>558</v>
      </c>
      <c r="U217" s="4"/>
      <c r="V217" s="4" t="s">
        <v>596</v>
      </c>
      <c r="W217" s="19">
        <v>46044</v>
      </c>
      <c r="X217" s="6">
        <v>3972.3992000000003</v>
      </c>
      <c r="Y217" s="4">
        <f t="shared" si="11"/>
        <v>3972.3992000000003</v>
      </c>
      <c r="Z217" s="4"/>
      <c r="AA217" s="4"/>
      <c r="AB217" s="17" t="s">
        <v>57</v>
      </c>
      <c r="AC217" s="4"/>
      <c r="AD217" s="4">
        <v>10013385</v>
      </c>
      <c r="AE217" s="4" t="s">
        <v>231</v>
      </c>
    </row>
    <row r="218" spans="1:31" s="1" customFormat="1" ht="18" customHeight="1" x14ac:dyDescent="0.25">
      <c r="A218" s="4">
        <v>10013386</v>
      </c>
      <c r="B218" s="2" t="s">
        <v>47</v>
      </c>
      <c r="C218" s="5" t="s">
        <v>48</v>
      </c>
      <c r="D218" s="13" t="s">
        <v>807</v>
      </c>
      <c r="E218" s="14" t="s">
        <v>74</v>
      </c>
      <c r="F218" s="2" t="s">
        <v>49</v>
      </c>
      <c r="G218" s="4" t="s">
        <v>88</v>
      </c>
      <c r="H218" s="4" t="s">
        <v>116</v>
      </c>
      <c r="I218" s="4" t="s">
        <v>106</v>
      </c>
      <c r="J218" s="4" t="s">
        <v>450</v>
      </c>
      <c r="K218" s="4" t="s">
        <v>229</v>
      </c>
      <c r="L218" s="4">
        <v>8</v>
      </c>
      <c r="M218" s="4">
        <v>1193.0095000000001</v>
      </c>
      <c r="N218" s="6">
        <f t="shared" si="9"/>
        <v>9544.0760000000009</v>
      </c>
      <c r="O218" s="6">
        <f t="shared" si="10"/>
        <v>11071.12816</v>
      </c>
      <c r="P218" s="4">
        <v>0</v>
      </c>
      <c r="Q218" s="17" t="s">
        <v>57</v>
      </c>
      <c r="R218" s="2" t="s">
        <v>600</v>
      </c>
      <c r="S218" s="5" t="s">
        <v>68</v>
      </c>
      <c r="T218" s="4" t="s">
        <v>558</v>
      </c>
      <c r="U218" s="4"/>
      <c r="V218" s="4" t="s">
        <v>596</v>
      </c>
      <c r="W218" s="19">
        <v>46044</v>
      </c>
      <c r="X218" s="6">
        <v>9544.0760000000009</v>
      </c>
      <c r="Y218" s="4">
        <f t="shared" si="11"/>
        <v>9544.0760000000009</v>
      </c>
      <c r="Z218" s="4"/>
      <c r="AA218" s="4"/>
      <c r="AB218" s="17" t="s">
        <v>57</v>
      </c>
      <c r="AC218" s="4"/>
      <c r="AD218" s="4">
        <v>10013386</v>
      </c>
      <c r="AE218" s="4" t="s">
        <v>231</v>
      </c>
    </row>
    <row r="219" spans="1:31" s="1" customFormat="1" ht="18" customHeight="1" x14ac:dyDescent="0.25">
      <c r="A219" s="4">
        <v>10013387</v>
      </c>
      <c r="B219" s="2" t="s">
        <v>47</v>
      </c>
      <c r="C219" s="5" t="s">
        <v>48</v>
      </c>
      <c r="D219" s="13" t="s">
        <v>808</v>
      </c>
      <c r="E219" s="14" t="s">
        <v>74</v>
      </c>
      <c r="F219" s="2" t="s">
        <v>49</v>
      </c>
      <c r="G219" s="4" t="s">
        <v>88</v>
      </c>
      <c r="H219" s="4" t="s">
        <v>116</v>
      </c>
      <c r="I219" s="4" t="s">
        <v>106</v>
      </c>
      <c r="J219" s="4" t="s">
        <v>451</v>
      </c>
      <c r="K219" s="4" t="s">
        <v>229</v>
      </c>
      <c r="L219" s="4">
        <v>1</v>
      </c>
      <c r="M219" s="4">
        <v>12452.439699999999</v>
      </c>
      <c r="N219" s="6">
        <f t="shared" si="9"/>
        <v>12452.439699999999</v>
      </c>
      <c r="O219" s="6">
        <f t="shared" si="10"/>
        <v>14444.830051999998</v>
      </c>
      <c r="P219" s="4">
        <v>0</v>
      </c>
      <c r="Q219" s="17" t="s">
        <v>57</v>
      </c>
      <c r="R219" s="2" t="s">
        <v>600</v>
      </c>
      <c r="S219" s="5" t="s">
        <v>68</v>
      </c>
      <c r="T219" s="4" t="s">
        <v>558</v>
      </c>
      <c r="U219" s="4"/>
      <c r="V219" s="4" t="s">
        <v>596</v>
      </c>
      <c r="W219" s="19">
        <v>46044</v>
      </c>
      <c r="X219" s="6">
        <v>12452.439699999999</v>
      </c>
      <c r="Y219" s="4">
        <f t="shared" si="11"/>
        <v>12452.439699999999</v>
      </c>
      <c r="Z219" s="4"/>
      <c r="AA219" s="4"/>
      <c r="AB219" s="17" t="s">
        <v>57</v>
      </c>
      <c r="AC219" s="4"/>
      <c r="AD219" s="4">
        <v>10013387</v>
      </c>
      <c r="AE219" s="4" t="s">
        <v>231</v>
      </c>
    </row>
    <row r="220" spans="1:31" s="1" customFormat="1" ht="18" customHeight="1" x14ac:dyDescent="0.25">
      <c r="A220" s="4">
        <v>10013388</v>
      </c>
      <c r="B220" s="2" t="s">
        <v>47</v>
      </c>
      <c r="C220" s="5" t="s">
        <v>48</v>
      </c>
      <c r="D220" s="13" t="s">
        <v>809</v>
      </c>
      <c r="E220" s="14" t="s">
        <v>74</v>
      </c>
      <c r="F220" s="2" t="s">
        <v>49</v>
      </c>
      <c r="G220" s="4" t="s">
        <v>88</v>
      </c>
      <c r="H220" s="4" t="s">
        <v>116</v>
      </c>
      <c r="I220" s="4" t="s">
        <v>106</v>
      </c>
      <c r="J220" s="4" t="s">
        <v>452</v>
      </c>
      <c r="K220" s="4" t="s">
        <v>229</v>
      </c>
      <c r="L220" s="4">
        <v>6</v>
      </c>
      <c r="M220" s="4">
        <v>8563.873599999999</v>
      </c>
      <c r="N220" s="6">
        <f t="shared" si="9"/>
        <v>51383.241599999994</v>
      </c>
      <c r="O220" s="6">
        <f t="shared" si="10"/>
        <v>59604.56025599999</v>
      </c>
      <c r="P220" s="4">
        <v>0</v>
      </c>
      <c r="Q220" s="17" t="s">
        <v>57</v>
      </c>
      <c r="R220" s="2" t="s">
        <v>600</v>
      </c>
      <c r="S220" s="5" t="s">
        <v>68</v>
      </c>
      <c r="T220" s="4" t="s">
        <v>558</v>
      </c>
      <c r="U220" s="4"/>
      <c r="V220" s="4" t="s">
        <v>596</v>
      </c>
      <c r="W220" s="19">
        <v>46044</v>
      </c>
      <c r="X220" s="6">
        <v>51383.241599999994</v>
      </c>
      <c r="Y220" s="4">
        <f t="shared" si="11"/>
        <v>51383.241599999994</v>
      </c>
      <c r="Z220" s="4"/>
      <c r="AA220" s="4"/>
      <c r="AB220" s="17" t="s">
        <v>57</v>
      </c>
      <c r="AC220" s="4"/>
      <c r="AD220" s="4">
        <v>10013388</v>
      </c>
      <c r="AE220" s="4" t="s">
        <v>231</v>
      </c>
    </row>
    <row r="221" spans="1:31" s="1" customFormat="1" ht="18" customHeight="1" x14ac:dyDescent="0.25">
      <c r="A221" s="4">
        <v>10013389</v>
      </c>
      <c r="B221" s="2" t="s">
        <v>47</v>
      </c>
      <c r="C221" s="5" t="s">
        <v>48</v>
      </c>
      <c r="D221" s="13" t="s">
        <v>810</v>
      </c>
      <c r="E221" s="14" t="s">
        <v>74</v>
      </c>
      <c r="F221" s="2" t="s">
        <v>49</v>
      </c>
      <c r="G221" s="4" t="s">
        <v>88</v>
      </c>
      <c r="H221" s="4" t="s">
        <v>116</v>
      </c>
      <c r="I221" s="4" t="s">
        <v>106</v>
      </c>
      <c r="J221" s="4" t="s">
        <v>453</v>
      </c>
      <c r="K221" s="4" t="s">
        <v>229</v>
      </c>
      <c r="L221" s="4">
        <v>3</v>
      </c>
      <c r="M221" s="4">
        <v>68594.82190000001</v>
      </c>
      <c r="N221" s="6">
        <f t="shared" si="9"/>
        <v>205784.46570000003</v>
      </c>
      <c r="O221" s="6">
        <f t="shared" si="10"/>
        <v>238709.98021200002</v>
      </c>
      <c r="P221" s="4">
        <v>0</v>
      </c>
      <c r="Q221" s="17" t="s">
        <v>57</v>
      </c>
      <c r="R221" s="2" t="s">
        <v>600</v>
      </c>
      <c r="S221" s="5" t="s">
        <v>68</v>
      </c>
      <c r="T221" s="4" t="s">
        <v>558</v>
      </c>
      <c r="U221" s="4"/>
      <c r="V221" s="4" t="s">
        <v>596</v>
      </c>
      <c r="W221" s="19">
        <v>46044</v>
      </c>
      <c r="X221" s="6">
        <v>205784.46570000003</v>
      </c>
      <c r="Y221" s="4">
        <f t="shared" si="11"/>
        <v>205784.46570000003</v>
      </c>
      <c r="Z221" s="4"/>
      <c r="AA221" s="4"/>
      <c r="AB221" s="17" t="s">
        <v>57</v>
      </c>
      <c r="AC221" s="4"/>
      <c r="AD221" s="4">
        <v>10013389</v>
      </c>
      <c r="AE221" s="4" t="s">
        <v>231</v>
      </c>
    </row>
    <row r="222" spans="1:31" s="1" customFormat="1" ht="18" customHeight="1" x14ac:dyDescent="0.25">
      <c r="A222" s="4">
        <v>10013405</v>
      </c>
      <c r="B222" s="2" t="s">
        <v>47</v>
      </c>
      <c r="C222" s="5" t="s">
        <v>48</v>
      </c>
      <c r="D222" s="13" t="s">
        <v>811</v>
      </c>
      <c r="E222" s="14" t="s">
        <v>74</v>
      </c>
      <c r="F222" s="2" t="s">
        <v>49</v>
      </c>
      <c r="G222" s="4" t="s">
        <v>333</v>
      </c>
      <c r="H222" s="4" t="s">
        <v>109</v>
      </c>
      <c r="I222" s="4" t="s">
        <v>334</v>
      </c>
      <c r="J222" s="4" t="s">
        <v>454</v>
      </c>
      <c r="K222" s="4" t="s">
        <v>229</v>
      </c>
      <c r="L222" s="4">
        <v>14</v>
      </c>
      <c r="M222" s="4">
        <v>30515.2484</v>
      </c>
      <c r="N222" s="6">
        <f t="shared" si="9"/>
        <v>427213.47759999998</v>
      </c>
      <c r="O222" s="6">
        <f t="shared" si="10"/>
        <v>495567.63401599997</v>
      </c>
      <c r="P222" s="4">
        <v>0</v>
      </c>
      <c r="Q222" s="17" t="s">
        <v>57</v>
      </c>
      <c r="R222" s="2" t="s">
        <v>600</v>
      </c>
      <c r="S222" s="5" t="s">
        <v>68</v>
      </c>
      <c r="T222" s="4" t="s">
        <v>558</v>
      </c>
      <c r="U222" s="4"/>
      <c r="V222" s="4" t="s">
        <v>596</v>
      </c>
      <c r="W222" s="19">
        <v>46044</v>
      </c>
      <c r="X222" s="6">
        <v>427213.47759999998</v>
      </c>
      <c r="Y222" s="4">
        <f t="shared" si="11"/>
        <v>427213.47759999998</v>
      </c>
      <c r="Z222" s="4"/>
      <c r="AA222" s="4"/>
      <c r="AB222" s="17" t="s">
        <v>57</v>
      </c>
      <c r="AC222" s="4"/>
      <c r="AD222" s="4">
        <v>10013405</v>
      </c>
      <c r="AE222" s="4" t="s">
        <v>231</v>
      </c>
    </row>
    <row r="223" spans="1:31" s="1" customFormat="1" ht="18" customHeight="1" x14ac:dyDescent="0.25">
      <c r="A223" s="4">
        <v>10013406</v>
      </c>
      <c r="B223" s="2" t="s">
        <v>47</v>
      </c>
      <c r="C223" s="5" t="s">
        <v>48</v>
      </c>
      <c r="D223" s="13" t="s">
        <v>812</v>
      </c>
      <c r="E223" s="14" t="s">
        <v>74</v>
      </c>
      <c r="F223" s="2" t="s">
        <v>49</v>
      </c>
      <c r="G223" s="4" t="s">
        <v>333</v>
      </c>
      <c r="H223" s="4" t="s">
        <v>109</v>
      </c>
      <c r="I223" s="4" t="s">
        <v>334</v>
      </c>
      <c r="J223" s="4" t="s">
        <v>455</v>
      </c>
      <c r="K223" s="4" t="s">
        <v>229</v>
      </c>
      <c r="L223" s="4">
        <v>4</v>
      </c>
      <c r="M223" s="4">
        <v>45276.322699999997</v>
      </c>
      <c r="N223" s="6">
        <f t="shared" si="9"/>
        <v>181105.29079999999</v>
      </c>
      <c r="O223" s="6">
        <f t="shared" si="10"/>
        <v>210082.13732799998</v>
      </c>
      <c r="P223" s="4">
        <v>0</v>
      </c>
      <c r="Q223" s="17" t="s">
        <v>57</v>
      </c>
      <c r="R223" s="2" t="s">
        <v>600</v>
      </c>
      <c r="S223" s="5" t="s">
        <v>68</v>
      </c>
      <c r="T223" s="4" t="s">
        <v>558</v>
      </c>
      <c r="U223" s="4"/>
      <c r="V223" s="4" t="s">
        <v>596</v>
      </c>
      <c r="W223" s="19">
        <v>46044</v>
      </c>
      <c r="X223" s="6">
        <v>181105.29079999999</v>
      </c>
      <c r="Y223" s="4">
        <f t="shared" si="11"/>
        <v>181105.29079999999</v>
      </c>
      <c r="Z223" s="4"/>
      <c r="AA223" s="4"/>
      <c r="AB223" s="17" t="s">
        <v>57</v>
      </c>
      <c r="AC223" s="4"/>
      <c r="AD223" s="4">
        <v>10013406</v>
      </c>
      <c r="AE223" s="4" t="s">
        <v>231</v>
      </c>
    </row>
    <row r="224" spans="1:31" s="1" customFormat="1" ht="18" customHeight="1" x14ac:dyDescent="0.25">
      <c r="A224" s="4">
        <v>10013407</v>
      </c>
      <c r="B224" s="2" t="s">
        <v>47</v>
      </c>
      <c r="C224" s="5" t="s">
        <v>48</v>
      </c>
      <c r="D224" s="13" t="s">
        <v>813</v>
      </c>
      <c r="E224" s="14" t="s">
        <v>74</v>
      </c>
      <c r="F224" s="2" t="s">
        <v>49</v>
      </c>
      <c r="G224" s="4" t="s">
        <v>333</v>
      </c>
      <c r="H224" s="4" t="s">
        <v>109</v>
      </c>
      <c r="I224" s="4" t="s">
        <v>334</v>
      </c>
      <c r="J224" s="4" t="s">
        <v>456</v>
      </c>
      <c r="K224" s="4" t="s">
        <v>229</v>
      </c>
      <c r="L224" s="4">
        <v>28</v>
      </c>
      <c r="M224" s="4">
        <v>61120.778599999998</v>
      </c>
      <c r="N224" s="6">
        <f t="shared" si="9"/>
        <v>1711381.8007999999</v>
      </c>
      <c r="O224" s="6">
        <f t="shared" si="10"/>
        <v>1985202.8889279997</v>
      </c>
      <c r="P224" s="4">
        <v>0</v>
      </c>
      <c r="Q224" s="17" t="s">
        <v>57</v>
      </c>
      <c r="R224" s="2" t="s">
        <v>600</v>
      </c>
      <c r="S224" s="5" t="s">
        <v>68</v>
      </c>
      <c r="T224" s="4" t="s">
        <v>558</v>
      </c>
      <c r="U224" s="4"/>
      <c r="V224" s="4" t="s">
        <v>596</v>
      </c>
      <c r="W224" s="19">
        <v>46044</v>
      </c>
      <c r="X224" s="6">
        <v>1711381.8007999999</v>
      </c>
      <c r="Y224" s="4">
        <f t="shared" si="11"/>
        <v>1711381.8007999999</v>
      </c>
      <c r="Z224" s="4"/>
      <c r="AA224" s="4"/>
      <c r="AB224" s="17" t="s">
        <v>57</v>
      </c>
      <c r="AC224" s="4"/>
      <c r="AD224" s="4">
        <v>10013407</v>
      </c>
      <c r="AE224" s="4" t="s">
        <v>231</v>
      </c>
    </row>
    <row r="225" spans="1:31" s="1" customFormat="1" ht="18" customHeight="1" x14ac:dyDescent="0.25">
      <c r="A225" s="4">
        <v>10013408</v>
      </c>
      <c r="B225" s="2" t="s">
        <v>47</v>
      </c>
      <c r="C225" s="5" t="s">
        <v>48</v>
      </c>
      <c r="D225" s="13" t="s">
        <v>814</v>
      </c>
      <c r="E225" s="14" t="s">
        <v>74</v>
      </c>
      <c r="F225" s="2" t="s">
        <v>49</v>
      </c>
      <c r="G225" s="4" t="s">
        <v>333</v>
      </c>
      <c r="H225" s="4" t="s">
        <v>109</v>
      </c>
      <c r="I225" s="4" t="s">
        <v>334</v>
      </c>
      <c r="J225" s="4" t="s">
        <v>457</v>
      </c>
      <c r="K225" s="4" t="s">
        <v>229</v>
      </c>
      <c r="L225" s="4">
        <v>2</v>
      </c>
      <c r="M225" s="4">
        <v>8376.8613000000005</v>
      </c>
      <c r="N225" s="6">
        <f t="shared" si="9"/>
        <v>16753.722600000001</v>
      </c>
      <c r="O225" s="6">
        <f t="shared" si="10"/>
        <v>19434.318216</v>
      </c>
      <c r="P225" s="4">
        <v>0</v>
      </c>
      <c r="Q225" s="17" t="s">
        <v>57</v>
      </c>
      <c r="R225" s="2" t="s">
        <v>600</v>
      </c>
      <c r="S225" s="5" t="s">
        <v>68</v>
      </c>
      <c r="T225" s="4" t="s">
        <v>558</v>
      </c>
      <c r="U225" s="4"/>
      <c r="V225" s="4" t="s">
        <v>596</v>
      </c>
      <c r="W225" s="19">
        <v>46044</v>
      </c>
      <c r="X225" s="6">
        <v>16753.722600000001</v>
      </c>
      <c r="Y225" s="4">
        <f t="shared" si="11"/>
        <v>16753.722600000001</v>
      </c>
      <c r="Z225" s="4"/>
      <c r="AA225" s="4"/>
      <c r="AB225" s="17" t="s">
        <v>57</v>
      </c>
      <c r="AC225" s="4"/>
      <c r="AD225" s="4">
        <v>10013408</v>
      </c>
      <c r="AE225" s="4" t="s">
        <v>231</v>
      </c>
    </row>
    <row r="226" spans="1:31" s="1" customFormat="1" ht="18" customHeight="1" x14ac:dyDescent="0.25">
      <c r="A226" s="4">
        <v>10013409</v>
      </c>
      <c r="B226" s="2" t="s">
        <v>47</v>
      </c>
      <c r="C226" s="5" t="s">
        <v>48</v>
      </c>
      <c r="D226" s="13" t="s">
        <v>815</v>
      </c>
      <c r="E226" s="14" t="s">
        <v>74</v>
      </c>
      <c r="F226" s="2" t="s">
        <v>49</v>
      </c>
      <c r="G226" s="4" t="s">
        <v>333</v>
      </c>
      <c r="H226" s="4" t="s">
        <v>109</v>
      </c>
      <c r="I226" s="4" t="s">
        <v>334</v>
      </c>
      <c r="J226" s="4" t="s">
        <v>458</v>
      </c>
      <c r="K226" s="4" t="s">
        <v>229</v>
      </c>
      <c r="L226" s="4">
        <v>2</v>
      </c>
      <c r="M226" s="4">
        <v>3166.3117000000002</v>
      </c>
      <c r="N226" s="6">
        <f t="shared" si="9"/>
        <v>6332.6234000000004</v>
      </c>
      <c r="O226" s="6">
        <f t="shared" si="10"/>
        <v>7345.8431440000004</v>
      </c>
      <c r="P226" s="4">
        <v>0</v>
      </c>
      <c r="Q226" s="17" t="s">
        <v>57</v>
      </c>
      <c r="R226" s="2" t="s">
        <v>600</v>
      </c>
      <c r="S226" s="5" t="s">
        <v>68</v>
      </c>
      <c r="T226" s="4" t="s">
        <v>558</v>
      </c>
      <c r="U226" s="4"/>
      <c r="V226" s="4" t="s">
        <v>596</v>
      </c>
      <c r="W226" s="19">
        <v>46044</v>
      </c>
      <c r="X226" s="6">
        <v>6332.6234000000004</v>
      </c>
      <c r="Y226" s="4">
        <f t="shared" si="11"/>
        <v>6332.6234000000004</v>
      </c>
      <c r="Z226" s="4"/>
      <c r="AA226" s="4"/>
      <c r="AB226" s="17" t="s">
        <v>57</v>
      </c>
      <c r="AC226" s="4"/>
      <c r="AD226" s="4">
        <v>10013409</v>
      </c>
      <c r="AE226" s="4" t="s">
        <v>231</v>
      </c>
    </row>
    <row r="227" spans="1:31" s="1" customFormat="1" ht="18" customHeight="1" x14ac:dyDescent="0.25">
      <c r="A227" s="4">
        <v>10013410</v>
      </c>
      <c r="B227" s="2" t="s">
        <v>47</v>
      </c>
      <c r="C227" s="5" t="s">
        <v>48</v>
      </c>
      <c r="D227" s="13" t="s">
        <v>816</v>
      </c>
      <c r="E227" s="14" t="s">
        <v>74</v>
      </c>
      <c r="F227" s="2" t="s">
        <v>49</v>
      </c>
      <c r="G227" s="4" t="s">
        <v>333</v>
      </c>
      <c r="H227" s="4" t="s">
        <v>109</v>
      </c>
      <c r="I227" s="4" t="s">
        <v>334</v>
      </c>
      <c r="J227" s="4" t="s">
        <v>459</v>
      </c>
      <c r="K227" s="4" t="s">
        <v>229</v>
      </c>
      <c r="L227" s="4">
        <v>4</v>
      </c>
      <c r="M227" s="4">
        <v>31353.579399999999</v>
      </c>
      <c r="N227" s="6">
        <f t="shared" si="9"/>
        <v>125414.31759999999</v>
      </c>
      <c r="O227" s="6">
        <f t="shared" si="10"/>
        <v>145480.60841599997</v>
      </c>
      <c r="P227" s="4">
        <v>0</v>
      </c>
      <c r="Q227" s="17" t="s">
        <v>57</v>
      </c>
      <c r="R227" s="2" t="s">
        <v>600</v>
      </c>
      <c r="S227" s="5" t="s">
        <v>68</v>
      </c>
      <c r="T227" s="4" t="s">
        <v>558</v>
      </c>
      <c r="U227" s="4"/>
      <c r="V227" s="4" t="s">
        <v>596</v>
      </c>
      <c r="W227" s="19">
        <v>46044</v>
      </c>
      <c r="X227" s="6">
        <v>125414.31759999999</v>
      </c>
      <c r="Y227" s="4">
        <f t="shared" si="11"/>
        <v>125414.31759999999</v>
      </c>
      <c r="Z227" s="4"/>
      <c r="AA227" s="4"/>
      <c r="AB227" s="17" t="s">
        <v>57</v>
      </c>
      <c r="AC227" s="4"/>
      <c r="AD227" s="4">
        <v>10013410</v>
      </c>
      <c r="AE227" s="4" t="s">
        <v>231</v>
      </c>
    </row>
    <row r="228" spans="1:31" s="1" customFormat="1" ht="18" customHeight="1" x14ac:dyDescent="0.25">
      <c r="A228" s="4">
        <v>10013411</v>
      </c>
      <c r="B228" s="2" t="s">
        <v>47</v>
      </c>
      <c r="C228" s="5" t="s">
        <v>48</v>
      </c>
      <c r="D228" s="13" t="s">
        <v>817</v>
      </c>
      <c r="E228" s="14" t="s">
        <v>74</v>
      </c>
      <c r="F228" s="2" t="s">
        <v>49</v>
      </c>
      <c r="G228" s="4" t="s">
        <v>333</v>
      </c>
      <c r="H228" s="4" t="s">
        <v>109</v>
      </c>
      <c r="I228" s="4" t="s">
        <v>334</v>
      </c>
      <c r="J228" s="4" t="s">
        <v>460</v>
      </c>
      <c r="K228" s="4" t="s">
        <v>229</v>
      </c>
      <c r="L228" s="4">
        <v>4</v>
      </c>
      <c r="M228" s="4">
        <v>307867.38670000003</v>
      </c>
      <c r="N228" s="6">
        <f t="shared" si="9"/>
        <v>1231469.5468000001</v>
      </c>
      <c r="O228" s="6">
        <f t="shared" si="10"/>
        <v>1428504.674288</v>
      </c>
      <c r="P228" s="4">
        <v>0</v>
      </c>
      <c r="Q228" s="17" t="s">
        <v>57</v>
      </c>
      <c r="R228" s="2" t="s">
        <v>600</v>
      </c>
      <c r="S228" s="5" t="s">
        <v>68</v>
      </c>
      <c r="T228" s="4" t="s">
        <v>558</v>
      </c>
      <c r="U228" s="4"/>
      <c r="V228" s="4" t="s">
        <v>596</v>
      </c>
      <c r="W228" s="19">
        <v>46044</v>
      </c>
      <c r="X228" s="6">
        <v>1231469.5468000001</v>
      </c>
      <c r="Y228" s="4">
        <f t="shared" si="11"/>
        <v>1231469.5468000001</v>
      </c>
      <c r="Z228" s="4"/>
      <c r="AA228" s="4"/>
      <c r="AB228" s="17" t="s">
        <v>57</v>
      </c>
      <c r="AC228" s="4"/>
      <c r="AD228" s="4">
        <v>10013411</v>
      </c>
      <c r="AE228" s="4" t="s">
        <v>231</v>
      </c>
    </row>
    <row r="229" spans="1:31" s="1" customFormat="1" ht="18" customHeight="1" x14ac:dyDescent="0.25">
      <c r="A229" s="4">
        <v>10013412</v>
      </c>
      <c r="B229" s="2" t="s">
        <v>47</v>
      </c>
      <c r="C229" s="5" t="s">
        <v>48</v>
      </c>
      <c r="D229" s="13" t="s">
        <v>818</v>
      </c>
      <c r="E229" s="14" t="s">
        <v>74</v>
      </c>
      <c r="F229" s="2" t="s">
        <v>49</v>
      </c>
      <c r="G229" s="4" t="s">
        <v>333</v>
      </c>
      <c r="H229" s="4" t="s">
        <v>109</v>
      </c>
      <c r="I229" s="4" t="s">
        <v>334</v>
      </c>
      <c r="J229" s="4" t="s">
        <v>461</v>
      </c>
      <c r="K229" s="4" t="s">
        <v>229</v>
      </c>
      <c r="L229" s="4">
        <v>4</v>
      </c>
      <c r="M229" s="4">
        <v>39981.94</v>
      </c>
      <c r="N229" s="6">
        <f t="shared" si="9"/>
        <v>159927.76</v>
      </c>
      <c r="O229" s="6">
        <f t="shared" si="10"/>
        <v>185516.2016</v>
      </c>
      <c r="P229" s="4">
        <v>0</v>
      </c>
      <c r="Q229" s="17" t="s">
        <v>57</v>
      </c>
      <c r="R229" s="2" t="s">
        <v>600</v>
      </c>
      <c r="S229" s="5" t="s">
        <v>68</v>
      </c>
      <c r="T229" s="4" t="s">
        <v>558</v>
      </c>
      <c r="U229" s="4"/>
      <c r="V229" s="4" t="s">
        <v>596</v>
      </c>
      <c r="W229" s="19">
        <v>46044</v>
      </c>
      <c r="X229" s="6">
        <v>159927.76</v>
      </c>
      <c r="Y229" s="4">
        <f t="shared" si="11"/>
        <v>159927.76</v>
      </c>
      <c r="Z229" s="4"/>
      <c r="AA229" s="4"/>
      <c r="AB229" s="17" t="s">
        <v>57</v>
      </c>
      <c r="AC229" s="4"/>
      <c r="AD229" s="4">
        <v>10013412</v>
      </c>
      <c r="AE229" s="4" t="s">
        <v>231</v>
      </c>
    </row>
    <row r="230" spans="1:31" s="1" customFormat="1" ht="18" customHeight="1" x14ac:dyDescent="0.25">
      <c r="A230" s="4">
        <v>10013413</v>
      </c>
      <c r="B230" s="2" t="s">
        <v>47</v>
      </c>
      <c r="C230" s="5" t="s">
        <v>48</v>
      </c>
      <c r="D230" s="13" t="s">
        <v>819</v>
      </c>
      <c r="E230" s="14" t="s">
        <v>74</v>
      </c>
      <c r="F230" s="2" t="s">
        <v>49</v>
      </c>
      <c r="G230" s="4" t="s">
        <v>333</v>
      </c>
      <c r="H230" s="4" t="s">
        <v>109</v>
      </c>
      <c r="I230" s="4" t="s">
        <v>334</v>
      </c>
      <c r="J230" s="4" t="s">
        <v>462</v>
      </c>
      <c r="K230" s="4" t="s">
        <v>229</v>
      </c>
      <c r="L230" s="4">
        <v>2</v>
      </c>
      <c r="M230" s="4">
        <v>86341.644299999985</v>
      </c>
      <c r="N230" s="6">
        <f t="shared" si="9"/>
        <v>172683.28859999997</v>
      </c>
      <c r="O230" s="6">
        <f t="shared" si="10"/>
        <v>200312.61477599994</v>
      </c>
      <c r="P230" s="4">
        <v>0</v>
      </c>
      <c r="Q230" s="17" t="s">
        <v>57</v>
      </c>
      <c r="R230" s="2" t="s">
        <v>600</v>
      </c>
      <c r="S230" s="5" t="s">
        <v>68</v>
      </c>
      <c r="T230" s="4" t="s">
        <v>558</v>
      </c>
      <c r="U230" s="4"/>
      <c r="V230" s="4" t="s">
        <v>596</v>
      </c>
      <c r="W230" s="19">
        <v>46044</v>
      </c>
      <c r="X230" s="6">
        <v>172683.28859999997</v>
      </c>
      <c r="Y230" s="4">
        <f t="shared" si="11"/>
        <v>172683.28859999997</v>
      </c>
      <c r="Z230" s="4"/>
      <c r="AA230" s="4"/>
      <c r="AB230" s="17" t="s">
        <v>57</v>
      </c>
      <c r="AC230" s="4"/>
      <c r="AD230" s="4">
        <v>10013413</v>
      </c>
      <c r="AE230" s="4" t="s">
        <v>231</v>
      </c>
    </row>
    <row r="231" spans="1:31" s="1" customFormat="1" ht="18" customHeight="1" x14ac:dyDescent="0.25">
      <c r="A231" s="4">
        <v>10013414</v>
      </c>
      <c r="B231" s="2" t="s">
        <v>47</v>
      </c>
      <c r="C231" s="5" t="s">
        <v>48</v>
      </c>
      <c r="D231" s="13" t="s">
        <v>820</v>
      </c>
      <c r="E231" s="14" t="s">
        <v>74</v>
      </c>
      <c r="F231" s="2" t="s">
        <v>49</v>
      </c>
      <c r="G231" s="4" t="s">
        <v>333</v>
      </c>
      <c r="H231" s="4" t="s">
        <v>109</v>
      </c>
      <c r="I231" s="4" t="s">
        <v>334</v>
      </c>
      <c r="J231" s="4" t="s">
        <v>463</v>
      </c>
      <c r="K231" s="4" t="s">
        <v>229</v>
      </c>
      <c r="L231" s="4">
        <v>4</v>
      </c>
      <c r="M231" s="4">
        <v>58618.683000000005</v>
      </c>
      <c r="N231" s="6">
        <f t="shared" si="9"/>
        <v>234474.73200000002</v>
      </c>
      <c r="O231" s="6">
        <f t="shared" si="10"/>
        <v>271990.68912</v>
      </c>
      <c r="P231" s="4">
        <v>0</v>
      </c>
      <c r="Q231" s="17" t="s">
        <v>57</v>
      </c>
      <c r="R231" s="2" t="s">
        <v>600</v>
      </c>
      <c r="S231" s="5" t="s">
        <v>68</v>
      </c>
      <c r="T231" s="4" t="s">
        <v>558</v>
      </c>
      <c r="U231" s="4"/>
      <c r="V231" s="4" t="s">
        <v>596</v>
      </c>
      <c r="W231" s="19">
        <v>46044</v>
      </c>
      <c r="X231" s="6">
        <v>234474.73200000002</v>
      </c>
      <c r="Y231" s="4">
        <f t="shared" si="11"/>
        <v>234474.73200000002</v>
      </c>
      <c r="Z231" s="4"/>
      <c r="AA231" s="4"/>
      <c r="AB231" s="17" t="s">
        <v>57</v>
      </c>
      <c r="AC231" s="4"/>
      <c r="AD231" s="4">
        <v>10013414</v>
      </c>
      <c r="AE231" s="4" t="s">
        <v>231</v>
      </c>
    </row>
    <row r="232" spans="1:31" s="1" customFormat="1" ht="18" customHeight="1" x14ac:dyDescent="0.25">
      <c r="A232" s="4">
        <v>10013415</v>
      </c>
      <c r="B232" s="2" t="s">
        <v>47</v>
      </c>
      <c r="C232" s="5" t="s">
        <v>48</v>
      </c>
      <c r="D232" s="13" t="s">
        <v>821</v>
      </c>
      <c r="E232" s="14" t="s">
        <v>74</v>
      </c>
      <c r="F232" s="2" t="s">
        <v>49</v>
      </c>
      <c r="G232" s="4" t="s">
        <v>333</v>
      </c>
      <c r="H232" s="4" t="s">
        <v>109</v>
      </c>
      <c r="I232" s="4" t="s">
        <v>334</v>
      </c>
      <c r="J232" s="4" t="s">
        <v>464</v>
      </c>
      <c r="K232" s="4" t="s">
        <v>229</v>
      </c>
      <c r="L232" s="4">
        <v>2</v>
      </c>
      <c r="M232" s="4">
        <v>105907.00009999999</v>
      </c>
      <c r="N232" s="6">
        <f t="shared" si="9"/>
        <v>211814.00019999998</v>
      </c>
      <c r="O232" s="6">
        <f t="shared" si="10"/>
        <v>245704.24023199995</v>
      </c>
      <c r="P232" s="4">
        <v>0</v>
      </c>
      <c r="Q232" s="17" t="s">
        <v>57</v>
      </c>
      <c r="R232" s="2" t="s">
        <v>600</v>
      </c>
      <c r="S232" s="5" t="s">
        <v>68</v>
      </c>
      <c r="T232" s="4" t="s">
        <v>558</v>
      </c>
      <c r="U232" s="4"/>
      <c r="V232" s="4" t="s">
        <v>596</v>
      </c>
      <c r="W232" s="19">
        <v>46044</v>
      </c>
      <c r="X232" s="6">
        <v>211814.00019999998</v>
      </c>
      <c r="Y232" s="4">
        <f t="shared" si="11"/>
        <v>211814.00019999998</v>
      </c>
      <c r="Z232" s="4"/>
      <c r="AA232" s="4"/>
      <c r="AB232" s="17" t="s">
        <v>57</v>
      </c>
      <c r="AC232" s="4"/>
      <c r="AD232" s="4">
        <v>10013415</v>
      </c>
      <c r="AE232" s="4" t="s">
        <v>231</v>
      </c>
    </row>
    <row r="233" spans="1:31" s="1" customFormat="1" ht="18" customHeight="1" x14ac:dyDescent="0.25">
      <c r="A233" s="4">
        <v>10013416</v>
      </c>
      <c r="B233" s="2" t="s">
        <v>47</v>
      </c>
      <c r="C233" s="5" t="s">
        <v>48</v>
      </c>
      <c r="D233" s="13" t="s">
        <v>822</v>
      </c>
      <c r="E233" s="14" t="s">
        <v>74</v>
      </c>
      <c r="F233" s="2" t="s">
        <v>49</v>
      </c>
      <c r="G233" s="4" t="s">
        <v>333</v>
      </c>
      <c r="H233" s="4" t="s">
        <v>109</v>
      </c>
      <c r="I233" s="4" t="s">
        <v>334</v>
      </c>
      <c r="J233" s="4" t="s">
        <v>465</v>
      </c>
      <c r="K233" s="4" t="s">
        <v>229</v>
      </c>
      <c r="L233" s="4">
        <v>2</v>
      </c>
      <c r="M233" s="4">
        <v>13110.2071</v>
      </c>
      <c r="N233" s="6">
        <f t="shared" si="9"/>
        <v>26220.414199999999</v>
      </c>
      <c r="O233" s="6">
        <f t="shared" si="10"/>
        <v>30415.680471999996</v>
      </c>
      <c r="P233" s="4">
        <v>0</v>
      </c>
      <c r="Q233" s="17" t="s">
        <v>57</v>
      </c>
      <c r="R233" s="2" t="s">
        <v>600</v>
      </c>
      <c r="S233" s="5" t="s">
        <v>68</v>
      </c>
      <c r="T233" s="4" t="s">
        <v>558</v>
      </c>
      <c r="U233" s="4"/>
      <c r="V233" s="4" t="s">
        <v>596</v>
      </c>
      <c r="W233" s="19">
        <v>46044</v>
      </c>
      <c r="X233" s="6">
        <v>26220.414199999999</v>
      </c>
      <c r="Y233" s="4">
        <f t="shared" si="11"/>
        <v>26220.414199999999</v>
      </c>
      <c r="Z233" s="4"/>
      <c r="AA233" s="4"/>
      <c r="AB233" s="17" t="s">
        <v>57</v>
      </c>
      <c r="AC233" s="4"/>
      <c r="AD233" s="4">
        <v>10013416</v>
      </c>
      <c r="AE233" s="4" t="s">
        <v>231</v>
      </c>
    </row>
    <row r="234" spans="1:31" s="1" customFormat="1" ht="18" customHeight="1" x14ac:dyDescent="0.25">
      <c r="A234" s="4">
        <v>10013417</v>
      </c>
      <c r="B234" s="2" t="s">
        <v>47</v>
      </c>
      <c r="C234" s="5" t="s">
        <v>48</v>
      </c>
      <c r="D234" s="13" t="s">
        <v>823</v>
      </c>
      <c r="E234" s="14" t="s">
        <v>74</v>
      </c>
      <c r="F234" s="2" t="s">
        <v>49</v>
      </c>
      <c r="G234" s="4" t="s">
        <v>333</v>
      </c>
      <c r="H234" s="4" t="s">
        <v>109</v>
      </c>
      <c r="I234" s="4" t="s">
        <v>334</v>
      </c>
      <c r="J234" s="4" t="s">
        <v>466</v>
      </c>
      <c r="K234" s="4" t="s">
        <v>229</v>
      </c>
      <c r="L234" s="4">
        <v>8</v>
      </c>
      <c r="M234" s="4">
        <v>79467.330100000006</v>
      </c>
      <c r="N234" s="6">
        <f t="shared" si="9"/>
        <v>635738.64080000005</v>
      </c>
      <c r="O234" s="6">
        <f t="shared" si="10"/>
        <v>737456.82332800003</v>
      </c>
      <c r="P234" s="4">
        <v>0</v>
      </c>
      <c r="Q234" s="17" t="s">
        <v>57</v>
      </c>
      <c r="R234" s="2" t="s">
        <v>600</v>
      </c>
      <c r="S234" s="5" t="s">
        <v>68</v>
      </c>
      <c r="T234" s="4" t="s">
        <v>558</v>
      </c>
      <c r="U234" s="4"/>
      <c r="V234" s="4" t="s">
        <v>596</v>
      </c>
      <c r="W234" s="19">
        <v>46044</v>
      </c>
      <c r="X234" s="6">
        <v>635738.64080000005</v>
      </c>
      <c r="Y234" s="4">
        <f t="shared" si="11"/>
        <v>635738.64080000005</v>
      </c>
      <c r="Z234" s="4"/>
      <c r="AA234" s="4"/>
      <c r="AB234" s="17" t="s">
        <v>57</v>
      </c>
      <c r="AC234" s="4"/>
      <c r="AD234" s="4">
        <v>10013417</v>
      </c>
      <c r="AE234" s="4" t="s">
        <v>231</v>
      </c>
    </row>
    <row r="235" spans="1:31" s="1" customFormat="1" ht="18" customHeight="1" x14ac:dyDescent="0.25">
      <c r="A235" s="4">
        <v>10013418</v>
      </c>
      <c r="B235" s="2" t="s">
        <v>47</v>
      </c>
      <c r="C235" s="5" t="s">
        <v>48</v>
      </c>
      <c r="D235" s="13" t="s">
        <v>824</v>
      </c>
      <c r="E235" s="14" t="s">
        <v>74</v>
      </c>
      <c r="F235" s="2" t="s">
        <v>49</v>
      </c>
      <c r="G235" s="4" t="s">
        <v>333</v>
      </c>
      <c r="H235" s="4" t="s">
        <v>109</v>
      </c>
      <c r="I235" s="4" t="s">
        <v>334</v>
      </c>
      <c r="J235" s="4" t="s">
        <v>467</v>
      </c>
      <c r="K235" s="4" t="s">
        <v>229</v>
      </c>
      <c r="L235" s="4">
        <v>4</v>
      </c>
      <c r="M235" s="4">
        <v>18688.332600000002</v>
      </c>
      <c r="N235" s="6">
        <f t="shared" si="9"/>
        <v>74753.330400000006</v>
      </c>
      <c r="O235" s="6">
        <f t="shared" si="10"/>
        <v>86713.863264</v>
      </c>
      <c r="P235" s="4">
        <v>0</v>
      </c>
      <c r="Q235" s="17" t="s">
        <v>57</v>
      </c>
      <c r="R235" s="2" t="s">
        <v>600</v>
      </c>
      <c r="S235" s="5" t="s">
        <v>68</v>
      </c>
      <c r="T235" s="4" t="s">
        <v>558</v>
      </c>
      <c r="U235" s="4"/>
      <c r="V235" s="4" t="s">
        <v>596</v>
      </c>
      <c r="W235" s="19">
        <v>46044</v>
      </c>
      <c r="X235" s="6">
        <v>74753.330400000006</v>
      </c>
      <c r="Y235" s="4">
        <f t="shared" si="11"/>
        <v>74753.330400000006</v>
      </c>
      <c r="Z235" s="4"/>
      <c r="AA235" s="4"/>
      <c r="AB235" s="17" t="s">
        <v>57</v>
      </c>
      <c r="AC235" s="4"/>
      <c r="AD235" s="4">
        <v>10013418</v>
      </c>
      <c r="AE235" s="4" t="s">
        <v>231</v>
      </c>
    </row>
    <row r="236" spans="1:31" s="1" customFormat="1" ht="18" customHeight="1" x14ac:dyDescent="0.25">
      <c r="A236" s="4">
        <v>10013419</v>
      </c>
      <c r="B236" s="2" t="s">
        <v>47</v>
      </c>
      <c r="C236" s="5" t="s">
        <v>48</v>
      </c>
      <c r="D236" s="13" t="s">
        <v>825</v>
      </c>
      <c r="E236" s="14" t="s">
        <v>74</v>
      </c>
      <c r="F236" s="2" t="s">
        <v>49</v>
      </c>
      <c r="G236" s="4" t="s">
        <v>333</v>
      </c>
      <c r="H236" s="4" t="s">
        <v>109</v>
      </c>
      <c r="I236" s="4" t="s">
        <v>334</v>
      </c>
      <c r="J236" s="4" t="s">
        <v>468</v>
      </c>
      <c r="K236" s="4" t="s">
        <v>229</v>
      </c>
      <c r="L236" s="4">
        <v>4</v>
      </c>
      <c r="M236" s="4">
        <v>150093.49249999999</v>
      </c>
      <c r="N236" s="6">
        <f t="shared" si="9"/>
        <v>600373.97</v>
      </c>
      <c r="O236" s="6">
        <f t="shared" si="10"/>
        <v>696433.80519999994</v>
      </c>
      <c r="P236" s="4">
        <v>0</v>
      </c>
      <c r="Q236" s="17" t="s">
        <v>57</v>
      </c>
      <c r="R236" s="2" t="s">
        <v>600</v>
      </c>
      <c r="S236" s="5" t="s">
        <v>68</v>
      </c>
      <c r="T236" s="4" t="s">
        <v>558</v>
      </c>
      <c r="U236" s="4"/>
      <c r="V236" s="4" t="s">
        <v>596</v>
      </c>
      <c r="W236" s="19">
        <v>46044</v>
      </c>
      <c r="X236" s="6">
        <v>600373.97</v>
      </c>
      <c r="Y236" s="4">
        <f t="shared" si="11"/>
        <v>600373.97</v>
      </c>
      <c r="Z236" s="4"/>
      <c r="AA236" s="4"/>
      <c r="AB236" s="17" t="s">
        <v>57</v>
      </c>
      <c r="AC236" s="4"/>
      <c r="AD236" s="4">
        <v>10013419</v>
      </c>
      <c r="AE236" s="4" t="s">
        <v>231</v>
      </c>
    </row>
    <row r="237" spans="1:31" s="1" customFormat="1" ht="18" customHeight="1" x14ac:dyDescent="0.25">
      <c r="A237" s="4">
        <v>10013420</v>
      </c>
      <c r="B237" s="2" t="s">
        <v>47</v>
      </c>
      <c r="C237" s="5" t="s">
        <v>48</v>
      </c>
      <c r="D237" s="13" t="s">
        <v>826</v>
      </c>
      <c r="E237" s="14" t="s">
        <v>74</v>
      </c>
      <c r="F237" s="2" t="s">
        <v>49</v>
      </c>
      <c r="G237" s="4" t="s">
        <v>333</v>
      </c>
      <c r="H237" s="4" t="s">
        <v>109</v>
      </c>
      <c r="I237" s="4" t="s">
        <v>334</v>
      </c>
      <c r="J237" s="4" t="s">
        <v>469</v>
      </c>
      <c r="K237" s="4" t="s">
        <v>229</v>
      </c>
      <c r="L237" s="4">
        <v>20</v>
      </c>
      <c r="M237" s="4">
        <v>58754.1057</v>
      </c>
      <c r="N237" s="6">
        <f t="shared" si="9"/>
        <v>1175082.1140000001</v>
      </c>
      <c r="O237" s="6">
        <f t="shared" si="10"/>
        <v>1363095.2522400001</v>
      </c>
      <c r="P237" s="4">
        <v>0</v>
      </c>
      <c r="Q237" s="17" t="s">
        <v>57</v>
      </c>
      <c r="R237" s="2" t="s">
        <v>600</v>
      </c>
      <c r="S237" s="5" t="s">
        <v>68</v>
      </c>
      <c r="T237" s="4" t="s">
        <v>558</v>
      </c>
      <c r="U237" s="4"/>
      <c r="V237" s="4" t="s">
        <v>596</v>
      </c>
      <c r="W237" s="19">
        <v>46044</v>
      </c>
      <c r="X237" s="6">
        <v>1175082.1140000001</v>
      </c>
      <c r="Y237" s="4">
        <f t="shared" si="11"/>
        <v>1175082.1140000001</v>
      </c>
      <c r="Z237" s="4"/>
      <c r="AA237" s="4"/>
      <c r="AB237" s="17" t="s">
        <v>57</v>
      </c>
      <c r="AC237" s="4"/>
      <c r="AD237" s="4">
        <v>10013420</v>
      </c>
      <c r="AE237" s="4" t="s">
        <v>231</v>
      </c>
    </row>
    <row r="238" spans="1:31" s="1" customFormat="1" ht="18" customHeight="1" x14ac:dyDescent="0.25">
      <c r="A238" s="4">
        <v>10013421</v>
      </c>
      <c r="B238" s="2" t="s">
        <v>47</v>
      </c>
      <c r="C238" s="5" t="s">
        <v>48</v>
      </c>
      <c r="D238" s="13" t="s">
        <v>827</v>
      </c>
      <c r="E238" s="14" t="s">
        <v>74</v>
      </c>
      <c r="F238" s="2" t="s">
        <v>49</v>
      </c>
      <c r="G238" s="4" t="s">
        <v>333</v>
      </c>
      <c r="H238" s="4" t="s">
        <v>109</v>
      </c>
      <c r="I238" s="4" t="s">
        <v>334</v>
      </c>
      <c r="J238" s="4" t="s">
        <v>470</v>
      </c>
      <c r="K238" s="4" t="s">
        <v>229</v>
      </c>
      <c r="L238" s="4">
        <v>8</v>
      </c>
      <c r="M238" s="4">
        <v>54839.744800000008</v>
      </c>
      <c r="N238" s="6">
        <f t="shared" si="9"/>
        <v>438717.95840000006</v>
      </c>
      <c r="O238" s="6">
        <f t="shared" si="10"/>
        <v>508912.83174400002</v>
      </c>
      <c r="P238" s="4">
        <v>0</v>
      </c>
      <c r="Q238" s="17" t="s">
        <v>57</v>
      </c>
      <c r="R238" s="2" t="s">
        <v>600</v>
      </c>
      <c r="S238" s="5" t="s">
        <v>68</v>
      </c>
      <c r="T238" s="4" t="s">
        <v>558</v>
      </c>
      <c r="U238" s="4"/>
      <c r="V238" s="4" t="s">
        <v>596</v>
      </c>
      <c r="W238" s="19">
        <v>46044</v>
      </c>
      <c r="X238" s="6">
        <v>438717.95840000006</v>
      </c>
      <c r="Y238" s="4">
        <f t="shared" si="11"/>
        <v>438717.95840000006</v>
      </c>
      <c r="Z238" s="4"/>
      <c r="AA238" s="4"/>
      <c r="AB238" s="17" t="s">
        <v>57</v>
      </c>
      <c r="AC238" s="4"/>
      <c r="AD238" s="4">
        <v>10013421</v>
      </c>
      <c r="AE238" s="4" t="s">
        <v>231</v>
      </c>
    </row>
    <row r="239" spans="1:31" s="1" customFormat="1" ht="18" customHeight="1" x14ac:dyDescent="0.25">
      <c r="A239" s="4">
        <v>10013422</v>
      </c>
      <c r="B239" s="2" t="s">
        <v>47</v>
      </c>
      <c r="C239" s="5" t="s">
        <v>48</v>
      </c>
      <c r="D239" s="13" t="s">
        <v>828</v>
      </c>
      <c r="E239" s="14" t="s">
        <v>74</v>
      </c>
      <c r="F239" s="2" t="s">
        <v>49</v>
      </c>
      <c r="G239" s="4" t="s">
        <v>333</v>
      </c>
      <c r="H239" s="4" t="s">
        <v>109</v>
      </c>
      <c r="I239" s="4" t="s">
        <v>334</v>
      </c>
      <c r="J239" s="4" t="s">
        <v>471</v>
      </c>
      <c r="K239" s="4" t="s">
        <v>229</v>
      </c>
      <c r="L239" s="4">
        <v>2</v>
      </c>
      <c r="M239" s="4">
        <v>31392.2716</v>
      </c>
      <c r="N239" s="6">
        <f t="shared" si="9"/>
        <v>62784.5432</v>
      </c>
      <c r="O239" s="6">
        <f t="shared" si="10"/>
        <v>72830.070112000001</v>
      </c>
      <c r="P239" s="4">
        <v>0</v>
      </c>
      <c r="Q239" s="17" t="s">
        <v>57</v>
      </c>
      <c r="R239" s="2" t="s">
        <v>600</v>
      </c>
      <c r="S239" s="5" t="s">
        <v>68</v>
      </c>
      <c r="T239" s="4" t="s">
        <v>558</v>
      </c>
      <c r="U239" s="4"/>
      <c r="V239" s="4" t="s">
        <v>596</v>
      </c>
      <c r="W239" s="19">
        <v>46044</v>
      </c>
      <c r="X239" s="6">
        <v>62784.5432</v>
      </c>
      <c r="Y239" s="4">
        <f t="shared" si="11"/>
        <v>62784.5432</v>
      </c>
      <c r="Z239" s="4"/>
      <c r="AA239" s="4"/>
      <c r="AB239" s="17" t="s">
        <v>57</v>
      </c>
      <c r="AC239" s="4"/>
      <c r="AD239" s="4">
        <v>10013422</v>
      </c>
      <c r="AE239" s="4" t="s">
        <v>231</v>
      </c>
    </row>
    <row r="240" spans="1:31" s="1" customFormat="1" ht="18" customHeight="1" x14ac:dyDescent="0.25">
      <c r="A240" s="4">
        <v>10013423</v>
      </c>
      <c r="B240" s="2" t="s">
        <v>47</v>
      </c>
      <c r="C240" s="5" t="s">
        <v>48</v>
      </c>
      <c r="D240" s="13" t="s">
        <v>829</v>
      </c>
      <c r="E240" s="14" t="s">
        <v>74</v>
      </c>
      <c r="F240" s="2" t="s">
        <v>49</v>
      </c>
      <c r="G240" s="4" t="s">
        <v>333</v>
      </c>
      <c r="H240" s="4" t="s">
        <v>109</v>
      </c>
      <c r="I240" s="4" t="s">
        <v>334</v>
      </c>
      <c r="J240" s="4" t="s">
        <v>472</v>
      </c>
      <c r="K240" s="4" t="s">
        <v>229</v>
      </c>
      <c r="L240" s="4">
        <v>3</v>
      </c>
      <c r="M240" s="4">
        <v>24447.021699999998</v>
      </c>
      <c r="N240" s="6">
        <f t="shared" ref="N240:N303" si="12">L240*M240</f>
        <v>73341.065099999993</v>
      </c>
      <c r="O240" s="6">
        <f t="shared" si="10"/>
        <v>85075.63551599998</v>
      </c>
      <c r="P240" s="4">
        <v>0</v>
      </c>
      <c r="Q240" s="17" t="s">
        <v>57</v>
      </c>
      <c r="R240" s="2" t="s">
        <v>600</v>
      </c>
      <c r="S240" s="5" t="s">
        <v>68</v>
      </c>
      <c r="T240" s="4" t="s">
        <v>558</v>
      </c>
      <c r="U240" s="4"/>
      <c r="V240" s="4" t="s">
        <v>596</v>
      </c>
      <c r="W240" s="19">
        <v>46044</v>
      </c>
      <c r="X240" s="6">
        <v>73341.065099999993</v>
      </c>
      <c r="Y240" s="4">
        <f t="shared" si="11"/>
        <v>73341.065099999993</v>
      </c>
      <c r="Z240" s="4"/>
      <c r="AA240" s="4"/>
      <c r="AB240" s="17" t="s">
        <v>57</v>
      </c>
      <c r="AC240" s="4"/>
      <c r="AD240" s="4">
        <v>10013423</v>
      </c>
      <c r="AE240" s="4" t="s">
        <v>231</v>
      </c>
    </row>
    <row r="241" spans="1:31" s="1" customFormat="1" ht="18" customHeight="1" x14ac:dyDescent="0.25">
      <c r="A241" s="4">
        <v>10013424</v>
      </c>
      <c r="B241" s="2" t="s">
        <v>47</v>
      </c>
      <c r="C241" s="5" t="s">
        <v>48</v>
      </c>
      <c r="D241" s="13" t="s">
        <v>830</v>
      </c>
      <c r="E241" s="14" t="s">
        <v>74</v>
      </c>
      <c r="F241" s="2" t="s">
        <v>49</v>
      </c>
      <c r="G241" s="4" t="s">
        <v>333</v>
      </c>
      <c r="H241" s="4" t="s">
        <v>109</v>
      </c>
      <c r="I241" s="4" t="s">
        <v>334</v>
      </c>
      <c r="J241" s="4" t="s">
        <v>473</v>
      </c>
      <c r="K241" s="4" t="s">
        <v>229</v>
      </c>
      <c r="L241" s="4">
        <v>4</v>
      </c>
      <c r="M241" s="4">
        <v>156045.64259999999</v>
      </c>
      <c r="N241" s="6">
        <f t="shared" si="12"/>
        <v>624182.57039999997</v>
      </c>
      <c r="O241" s="6">
        <f t="shared" si="10"/>
        <v>724051.78166399989</v>
      </c>
      <c r="P241" s="4">
        <v>0</v>
      </c>
      <c r="Q241" s="17" t="s">
        <v>57</v>
      </c>
      <c r="R241" s="2" t="s">
        <v>600</v>
      </c>
      <c r="S241" s="5" t="s">
        <v>68</v>
      </c>
      <c r="T241" s="4" t="s">
        <v>558</v>
      </c>
      <c r="U241" s="4"/>
      <c r="V241" s="4" t="s">
        <v>596</v>
      </c>
      <c r="W241" s="19">
        <v>46044</v>
      </c>
      <c r="X241" s="6">
        <v>624182.57039999997</v>
      </c>
      <c r="Y241" s="4">
        <f t="shared" si="11"/>
        <v>624182.57039999997</v>
      </c>
      <c r="Z241" s="4"/>
      <c r="AA241" s="4"/>
      <c r="AB241" s="17" t="s">
        <v>57</v>
      </c>
      <c r="AC241" s="4"/>
      <c r="AD241" s="4">
        <v>10013424</v>
      </c>
      <c r="AE241" s="4" t="s">
        <v>231</v>
      </c>
    </row>
    <row r="242" spans="1:31" s="1" customFormat="1" ht="18" customHeight="1" x14ac:dyDescent="0.25">
      <c r="A242" s="4">
        <v>10013425</v>
      </c>
      <c r="B242" s="2" t="s">
        <v>47</v>
      </c>
      <c r="C242" s="5" t="s">
        <v>48</v>
      </c>
      <c r="D242" s="13" t="s">
        <v>831</v>
      </c>
      <c r="E242" s="14" t="s">
        <v>74</v>
      </c>
      <c r="F242" s="2" t="s">
        <v>49</v>
      </c>
      <c r="G242" s="4" t="s">
        <v>333</v>
      </c>
      <c r="H242" s="4" t="s">
        <v>109</v>
      </c>
      <c r="I242" s="4" t="s">
        <v>334</v>
      </c>
      <c r="J242" s="4" t="s">
        <v>474</v>
      </c>
      <c r="K242" s="4" t="s">
        <v>229</v>
      </c>
      <c r="L242" s="4">
        <v>2</v>
      </c>
      <c r="M242" s="4">
        <v>38227.893600000003</v>
      </c>
      <c r="N242" s="6">
        <f t="shared" si="12"/>
        <v>76455.787200000006</v>
      </c>
      <c r="O242" s="6">
        <f t="shared" si="10"/>
        <v>88688.713151999997</v>
      </c>
      <c r="P242" s="4">
        <v>0</v>
      </c>
      <c r="Q242" s="17" t="s">
        <v>57</v>
      </c>
      <c r="R242" s="2" t="s">
        <v>600</v>
      </c>
      <c r="S242" s="5" t="s">
        <v>68</v>
      </c>
      <c r="T242" s="4" t="s">
        <v>558</v>
      </c>
      <c r="U242" s="4"/>
      <c r="V242" s="4" t="s">
        <v>596</v>
      </c>
      <c r="W242" s="19">
        <v>46044</v>
      </c>
      <c r="X242" s="6">
        <v>76455.787200000006</v>
      </c>
      <c r="Y242" s="4">
        <f t="shared" si="11"/>
        <v>76455.787200000006</v>
      </c>
      <c r="Z242" s="4"/>
      <c r="AA242" s="4"/>
      <c r="AB242" s="17" t="s">
        <v>57</v>
      </c>
      <c r="AC242" s="4"/>
      <c r="AD242" s="4">
        <v>10013425</v>
      </c>
      <c r="AE242" s="4" t="s">
        <v>231</v>
      </c>
    </row>
    <row r="243" spans="1:31" s="1" customFormat="1" ht="18" customHeight="1" x14ac:dyDescent="0.25">
      <c r="A243" s="4">
        <v>10013426</v>
      </c>
      <c r="B243" s="2" t="s">
        <v>47</v>
      </c>
      <c r="C243" s="5" t="s">
        <v>48</v>
      </c>
      <c r="D243" s="13" t="s">
        <v>832</v>
      </c>
      <c r="E243" s="14" t="s">
        <v>74</v>
      </c>
      <c r="F243" s="2" t="s">
        <v>49</v>
      </c>
      <c r="G243" s="4" t="s">
        <v>333</v>
      </c>
      <c r="H243" s="4" t="s">
        <v>109</v>
      </c>
      <c r="I243" s="4" t="s">
        <v>334</v>
      </c>
      <c r="J243" s="4" t="s">
        <v>475</v>
      </c>
      <c r="K243" s="4" t="s">
        <v>229</v>
      </c>
      <c r="L243" s="4">
        <v>4</v>
      </c>
      <c r="M243" s="4">
        <v>42774.227099999996</v>
      </c>
      <c r="N243" s="6">
        <f t="shared" si="12"/>
        <v>171096.90839999999</v>
      </c>
      <c r="O243" s="6">
        <f t="shared" si="10"/>
        <v>198472.41374399996</v>
      </c>
      <c r="P243" s="4">
        <v>0</v>
      </c>
      <c r="Q243" s="17" t="s">
        <v>57</v>
      </c>
      <c r="R243" s="2" t="s">
        <v>600</v>
      </c>
      <c r="S243" s="5" t="s">
        <v>68</v>
      </c>
      <c r="T243" s="4" t="s">
        <v>558</v>
      </c>
      <c r="U243" s="4"/>
      <c r="V243" s="4" t="s">
        <v>596</v>
      </c>
      <c r="W243" s="19">
        <v>46044</v>
      </c>
      <c r="X243" s="6">
        <v>171096.90839999999</v>
      </c>
      <c r="Y243" s="4">
        <f t="shared" si="11"/>
        <v>171096.90839999999</v>
      </c>
      <c r="Z243" s="4"/>
      <c r="AA243" s="4"/>
      <c r="AB243" s="17" t="s">
        <v>57</v>
      </c>
      <c r="AC243" s="4"/>
      <c r="AD243" s="4">
        <v>10013426</v>
      </c>
      <c r="AE243" s="4" t="s">
        <v>231</v>
      </c>
    </row>
    <row r="244" spans="1:31" s="1" customFormat="1" ht="18" customHeight="1" x14ac:dyDescent="0.25">
      <c r="A244" s="4">
        <v>10013427</v>
      </c>
      <c r="B244" s="2" t="s">
        <v>47</v>
      </c>
      <c r="C244" s="5" t="s">
        <v>48</v>
      </c>
      <c r="D244" s="13" t="s">
        <v>833</v>
      </c>
      <c r="E244" s="14" t="s">
        <v>74</v>
      </c>
      <c r="F244" s="2" t="s">
        <v>49</v>
      </c>
      <c r="G244" s="4" t="s">
        <v>333</v>
      </c>
      <c r="H244" s="4" t="s">
        <v>109</v>
      </c>
      <c r="I244" s="4" t="s">
        <v>334</v>
      </c>
      <c r="J244" s="4" t="s">
        <v>476</v>
      </c>
      <c r="K244" s="4" t="s">
        <v>229</v>
      </c>
      <c r="L244" s="4">
        <v>2</v>
      </c>
      <c r="M244" s="4">
        <v>68446.501799999998</v>
      </c>
      <c r="N244" s="6">
        <f t="shared" si="12"/>
        <v>136893.0036</v>
      </c>
      <c r="O244" s="6">
        <f t="shared" si="10"/>
        <v>158795.88417599999</v>
      </c>
      <c r="P244" s="4">
        <v>0</v>
      </c>
      <c r="Q244" s="17" t="s">
        <v>57</v>
      </c>
      <c r="R244" s="2" t="s">
        <v>600</v>
      </c>
      <c r="S244" s="5" t="s">
        <v>68</v>
      </c>
      <c r="T244" s="4" t="s">
        <v>558</v>
      </c>
      <c r="U244" s="4"/>
      <c r="V244" s="4" t="s">
        <v>596</v>
      </c>
      <c r="W244" s="19">
        <v>46044</v>
      </c>
      <c r="X244" s="6">
        <v>136893.0036</v>
      </c>
      <c r="Y244" s="4">
        <f t="shared" si="11"/>
        <v>136893.0036</v>
      </c>
      <c r="Z244" s="4"/>
      <c r="AA244" s="4"/>
      <c r="AB244" s="17" t="s">
        <v>57</v>
      </c>
      <c r="AC244" s="4"/>
      <c r="AD244" s="4">
        <v>10013427</v>
      </c>
      <c r="AE244" s="4" t="s">
        <v>231</v>
      </c>
    </row>
    <row r="245" spans="1:31" s="1" customFormat="1" ht="18" customHeight="1" x14ac:dyDescent="0.25">
      <c r="A245" s="4">
        <v>10013428</v>
      </c>
      <c r="B245" s="2" t="s">
        <v>47</v>
      </c>
      <c r="C245" s="5" t="s">
        <v>48</v>
      </c>
      <c r="D245" s="13" t="s">
        <v>834</v>
      </c>
      <c r="E245" s="14" t="s">
        <v>74</v>
      </c>
      <c r="F245" s="2" t="s">
        <v>49</v>
      </c>
      <c r="G245" s="4" t="s">
        <v>333</v>
      </c>
      <c r="H245" s="4" t="s">
        <v>109</v>
      </c>
      <c r="I245" s="4" t="s">
        <v>334</v>
      </c>
      <c r="J245" s="4" t="s">
        <v>477</v>
      </c>
      <c r="K245" s="4" t="s">
        <v>229</v>
      </c>
      <c r="L245" s="4">
        <v>2</v>
      </c>
      <c r="M245" s="4">
        <v>48223.378600000004</v>
      </c>
      <c r="N245" s="6">
        <f t="shared" si="12"/>
        <v>96446.757200000007</v>
      </c>
      <c r="O245" s="6">
        <f t="shared" si="10"/>
        <v>111878.238352</v>
      </c>
      <c r="P245" s="4">
        <v>0</v>
      </c>
      <c r="Q245" s="17" t="s">
        <v>57</v>
      </c>
      <c r="R245" s="2" t="s">
        <v>600</v>
      </c>
      <c r="S245" s="5" t="s">
        <v>68</v>
      </c>
      <c r="T245" s="4" t="s">
        <v>558</v>
      </c>
      <c r="U245" s="4"/>
      <c r="V245" s="4" t="s">
        <v>596</v>
      </c>
      <c r="W245" s="19">
        <v>46044</v>
      </c>
      <c r="X245" s="6">
        <v>96446.757200000007</v>
      </c>
      <c r="Y245" s="4">
        <f t="shared" si="11"/>
        <v>96446.757200000007</v>
      </c>
      <c r="Z245" s="4"/>
      <c r="AA245" s="4"/>
      <c r="AB245" s="17" t="s">
        <v>57</v>
      </c>
      <c r="AC245" s="4"/>
      <c r="AD245" s="4">
        <v>10013428</v>
      </c>
      <c r="AE245" s="4" t="s">
        <v>231</v>
      </c>
    </row>
    <row r="246" spans="1:31" s="1" customFormat="1" ht="18" customHeight="1" x14ac:dyDescent="0.25">
      <c r="A246" s="4">
        <v>10013429</v>
      </c>
      <c r="B246" s="2" t="s">
        <v>47</v>
      </c>
      <c r="C246" s="5" t="s">
        <v>48</v>
      </c>
      <c r="D246" s="13" t="s">
        <v>835</v>
      </c>
      <c r="E246" s="14" t="s">
        <v>74</v>
      </c>
      <c r="F246" s="2" t="s">
        <v>49</v>
      </c>
      <c r="G246" s="4" t="s">
        <v>333</v>
      </c>
      <c r="H246" s="4" t="s">
        <v>109</v>
      </c>
      <c r="I246" s="4" t="s">
        <v>334</v>
      </c>
      <c r="J246" s="4" t="s">
        <v>478</v>
      </c>
      <c r="K246" s="4" t="s">
        <v>229</v>
      </c>
      <c r="L246" s="4">
        <v>16</v>
      </c>
      <c r="M246" s="4">
        <v>80466.878599999996</v>
      </c>
      <c r="N246" s="6">
        <f t="shared" si="12"/>
        <v>1287470.0575999999</v>
      </c>
      <c r="O246" s="6">
        <f t="shared" si="10"/>
        <v>1493465.2668159998</v>
      </c>
      <c r="P246" s="4">
        <v>0</v>
      </c>
      <c r="Q246" s="17" t="s">
        <v>57</v>
      </c>
      <c r="R246" s="2" t="s">
        <v>600</v>
      </c>
      <c r="S246" s="5" t="s">
        <v>68</v>
      </c>
      <c r="T246" s="4" t="s">
        <v>558</v>
      </c>
      <c r="U246" s="4"/>
      <c r="V246" s="4" t="s">
        <v>596</v>
      </c>
      <c r="W246" s="19">
        <v>46044</v>
      </c>
      <c r="X246" s="6">
        <v>1287470.0575999999</v>
      </c>
      <c r="Y246" s="4">
        <f t="shared" si="11"/>
        <v>1287470.0575999999</v>
      </c>
      <c r="Z246" s="4"/>
      <c r="AA246" s="4"/>
      <c r="AB246" s="17" t="s">
        <v>57</v>
      </c>
      <c r="AC246" s="4"/>
      <c r="AD246" s="4">
        <v>10013429</v>
      </c>
      <c r="AE246" s="4" t="s">
        <v>231</v>
      </c>
    </row>
    <row r="247" spans="1:31" s="1" customFormat="1" ht="18" customHeight="1" x14ac:dyDescent="0.25">
      <c r="A247" s="4">
        <v>10013430</v>
      </c>
      <c r="B247" s="2" t="s">
        <v>47</v>
      </c>
      <c r="C247" s="5" t="s">
        <v>48</v>
      </c>
      <c r="D247" s="13" t="s">
        <v>836</v>
      </c>
      <c r="E247" s="14" t="s">
        <v>74</v>
      </c>
      <c r="F247" s="2" t="s">
        <v>49</v>
      </c>
      <c r="G247" s="4" t="s">
        <v>333</v>
      </c>
      <c r="H247" s="4" t="s">
        <v>109</v>
      </c>
      <c r="I247" s="4" t="s">
        <v>334</v>
      </c>
      <c r="J247" s="4" t="s">
        <v>479</v>
      </c>
      <c r="K247" s="4" t="s">
        <v>229</v>
      </c>
      <c r="L247" s="4">
        <v>4</v>
      </c>
      <c r="M247" s="4">
        <v>238208.52929999999</v>
      </c>
      <c r="N247" s="6">
        <f t="shared" si="12"/>
        <v>952834.11719999998</v>
      </c>
      <c r="O247" s="6">
        <f t="shared" si="10"/>
        <v>1105287.575952</v>
      </c>
      <c r="P247" s="4">
        <v>0</v>
      </c>
      <c r="Q247" s="17" t="s">
        <v>57</v>
      </c>
      <c r="R247" s="2" t="s">
        <v>600</v>
      </c>
      <c r="S247" s="5" t="s">
        <v>68</v>
      </c>
      <c r="T247" s="4" t="s">
        <v>558</v>
      </c>
      <c r="U247" s="4"/>
      <c r="V247" s="4" t="s">
        <v>596</v>
      </c>
      <c r="W247" s="19">
        <v>46044</v>
      </c>
      <c r="X247" s="6">
        <v>952834.11719999998</v>
      </c>
      <c r="Y247" s="4">
        <f t="shared" si="11"/>
        <v>952834.11719999998</v>
      </c>
      <c r="Z247" s="4"/>
      <c r="AA247" s="4"/>
      <c r="AB247" s="17" t="s">
        <v>57</v>
      </c>
      <c r="AC247" s="4"/>
      <c r="AD247" s="4">
        <v>10013430</v>
      </c>
      <c r="AE247" s="4" t="s">
        <v>231</v>
      </c>
    </row>
    <row r="248" spans="1:31" s="1" customFormat="1" ht="18" customHeight="1" x14ac:dyDescent="0.25">
      <c r="A248" s="4">
        <v>10013431</v>
      </c>
      <c r="B248" s="2" t="s">
        <v>47</v>
      </c>
      <c r="C248" s="5" t="s">
        <v>48</v>
      </c>
      <c r="D248" s="13" t="s">
        <v>837</v>
      </c>
      <c r="E248" s="14" t="s">
        <v>74</v>
      </c>
      <c r="F248" s="2" t="s">
        <v>49</v>
      </c>
      <c r="G248" s="4" t="s">
        <v>333</v>
      </c>
      <c r="H248" s="4" t="s">
        <v>109</v>
      </c>
      <c r="I248" s="4" t="s">
        <v>334</v>
      </c>
      <c r="J248" s="4" t="s">
        <v>480</v>
      </c>
      <c r="K248" s="4" t="s">
        <v>229</v>
      </c>
      <c r="L248" s="4">
        <v>6</v>
      </c>
      <c r="M248" s="4">
        <v>106055.3202</v>
      </c>
      <c r="N248" s="6">
        <f t="shared" si="12"/>
        <v>636331.92119999998</v>
      </c>
      <c r="O248" s="6">
        <f t="shared" si="10"/>
        <v>738145.0285919999</v>
      </c>
      <c r="P248" s="4">
        <v>0</v>
      </c>
      <c r="Q248" s="17" t="s">
        <v>57</v>
      </c>
      <c r="R248" s="2" t="s">
        <v>600</v>
      </c>
      <c r="S248" s="5" t="s">
        <v>68</v>
      </c>
      <c r="T248" s="4" t="s">
        <v>558</v>
      </c>
      <c r="U248" s="4"/>
      <c r="V248" s="4" t="s">
        <v>596</v>
      </c>
      <c r="W248" s="19">
        <v>46044</v>
      </c>
      <c r="X248" s="6">
        <v>636331.92119999998</v>
      </c>
      <c r="Y248" s="4">
        <f t="shared" si="11"/>
        <v>636331.92119999998</v>
      </c>
      <c r="Z248" s="4"/>
      <c r="AA248" s="4"/>
      <c r="AB248" s="17" t="s">
        <v>57</v>
      </c>
      <c r="AC248" s="4"/>
      <c r="AD248" s="4">
        <v>10013431</v>
      </c>
      <c r="AE248" s="4" t="s">
        <v>231</v>
      </c>
    </row>
    <row r="249" spans="1:31" s="1" customFormat="1" ht="18" customHeight="1" x14ac:dyDescent="0.25">
      <c r="A249" s="4">
        <v>10013432</v>
      </c>
      <c r="B249" s="2" t="s">
        <v>47</v>
      </c>
      <c r="C249" s="5" t="s">
        <v>48</v>
      </c>
      <c r="D249" s="13" t="s">
        <v>838</v>
      </c>
      <c r="E249" s="14" t="s">
        <v>74</v>
      </c>
      <c r="F249" s="2" t="s">
        <v>49</v>
      </c>
      <c r="G249" s="4" t="s">
        <v>333</v>
      </c>
      <c r="H249" s="4" t="s">
        <v>109</v>
      </c>
      <c r="I249" s="4" t="s">
        <v>334</v>
      </c>
      <c r="J249" s="4" t="s">
        <v>481</v>
      </c>
      <c r="K249" s="4" t="s">
        <v>229</v>
      </c>
      <c r="L249" s="4">
        <v>10</v>
      </c>
      <c r="M249" s="4">
        <v>200174.09670000002</v>
      </c>
      <c r="N249" s="6">
        <f t="shared" si="12"/>
        <v>2001740.9670000002</v>
      </c>
      <c r="O249" s="6">
        <f t="shared" si="10"/>
        <v>2322019.5217200001</v>
      </c>
      <c r="P249" s="4">
        <v>0</v>
      </c>
      <c r="Q249" s="17" t="s">
        <v>57</v>
      </c>
      <c r="R249" s="2" t="s">
        <v>600</v>
      </c>
      <c r="S249" s="5" t="s">
        <v>68</v>
      </c>
      <c r="T249" s="4" t="s">
        <v>558</v>
      </c>
      <c r="U249" s="4"/>
      <c r="V249" s="4" t="s">
        <v>596</v>
      </c>
      <c r="W249" s="19">
        <v>46044</v>
      </c>
      <c r="X249" s="6">
        <v>2001740.9670000002</v>
      </c>
      <c r="Y249" s="4">
        <f t="shared" si="11"/>
        <v>2001740.9670000002</v>
      </c>
      <c r="Z249" s="4"/>
      <c r="AA249" s="4"/>
      <c r="AB249" s="17" t="s">
        <v>57</v>
      </c>
      <c r="AC249" s="4"/>
      <c r="AD249" s="4">
        <v>10013432</v>
      </c>
      <c r="AE249" s="4" t="s">
        <v>231</v>
      </c>
    </row>
    <row r="250" spans="1:31" s="1" customFormat="1" ht="18" customHeight="1" x14ac:dyDescent="0.25">
      <c r="A250" s="4">
        <v>10013433</v>
      </c>
      <c r="B250" s="2" t="s">
        <v>47</v>
      </c>
      <c r="C250" s="5" t="s">
        <v>48</v>
      </c>
      <c r="D250" s="13" t="s">
        <v>839</v>
      </c>
      <c r="E250" s="14" t="s">
        <v>74</v>
      </c>
      <c r="F250" s="2" t="s">
        <v>49</v>
      </c>
      <c r="G250" s="4" t="s">
        <v>333</v>
      </c>
      <c r="H250" s="4" t="s">
        <v>109</v>
      </c>
      <c r="I250" s="4" t="s">
        <v>334</v>
      </c>
      <c r="J250" s="4" t="s">
        <v>482</v>
      </c>
      <c r="K250" s="4" t="s">
        <v>229</v>
      </c>
      <c r="L250" s="4">
        <v>4</v>
      </c>
      <c r="M250" s="4">
        <v>110924.08869999999</v>
      </c>
      <c r="N250" s="6">
        <f t="shared" si="12"/>
        <v>443696.35479999997</v>
      </c>
      <c r="O250" s="6">
        <f t="shared" si="10"/>
        <v>514687.77156799991</v>
      </c>
      <c r="P250" s="4">
        <v>0</v>
      </c>
      <c r="Q250" s="17" t="s">
        <v>57</v>
      </c>
      <c r="R250" s="2" t="s">
        <v>600</v>
      </c>
      <c r="S250" s="5" t="s">
        <v>68</v>
      </c>
      <c r="T250" s="4" t="s">
        <v>558</v>
      </c>
      <c r="U250" s="4"/>
      <c r="V250" s="4" t="s">
        <v>596</v>
      </c>
      <c r="W250" s="19">
        <v>46044</v>
      </c>
      <c r="X250" s="6">
        <v>443696.35479999997</v>
      </c>
      <c r="Y250" s="4">
        <f t="shared" si="11"/>
        <v>443696.35479999997</v>
      </c>
      <c r="Z250" s="4"/>
      <c r="AA250" s="4"/>
      <c r="AB250" s="17" t="s">
        <v>57</v>
      </c>
      <c r="AC250" s="4"/>
      <c r="AD250" s="4">
        <v>10013433</v>
      </c>
      <c r="AE250" s="4" t="s">
        <v>231</v>
      </c>
    </row>
    <row r="251" spans="1:31" s="1" customFormat="1" ht="18" customHeight="1" x14ac:dyDescent="0.25">
      <c r="A251" s="4">
        <v>10013434</v>
      </c>
      <c r="B251" s="2" t="s">
        <v>47</v>
      </c>
      <c r="C251" s="5" t="s">
        <v>48</v>
      </c>
      <c r="D251" s="13" t="s">
        <v>840</v>
      </c>
      <c r="E251" s="14" t="s">
        <v>74</v>
      </c>
      <c r="F251" s="2" t="s">
        <v>49</v>
      </c>
      <c r="G251" s="4" t="s">
        <v>333</v>
      </c>
      <c r="H251" s="4" t="s">
        <v>109</v>
      </c>
      <c r="I251" s="4" t="s">
        <v>334</v>
      </c>
      <c r="J251" s="4" t="s">
        <v>483</v>
      </c>
      <c r="K251" s="4" t="s">
        <v>229</v>
      </c>
      <c r="L251" s="4">
        <v>4</v>
      </c>
      <c r="M251" s="4">
        <v>132430.50320000001</v>
      </c>
      <c r="N251" s="6">
        <f t="shared" si="12"/>
        <v>529722.01280000003</v>
      </c>
      <c r="O251" s="6">
        <f t="shared" si="10"/>
        <v>614477.53484800004</v>
      </c>
      <c r="P251" s="4">
        <v>0</v>
      </c>
      <c r="Q251" s="17" t="s">
        <v>57</v>
      </c>
      <c r="R251" s="2" t="s">
        <v>600</v>
      </c>
      <c r="S251" s="5" t="s">
        <v>68</v>
      </c>
      <c r="T251" s="4" t="s">
        <v>558</v>
      </c>
      <c r="U251" s="4"/>
      <c r="V251" s="4" t="s">
        <v>596</v>
      </c>
      <c r="W251" s="19">
        <v>46044</v>
      </c>
      <c r="X251" s="6">
        <v>529722.01280000003</v>
      </c>
      <c r="Y251" s="4">
        <f t="shared" si="11"/>
        <v>529722.01280000003</v>
      </c>
      <c r="Z251" s="4"/>
      <c r="AA251" s="4"/>
      <c r="AB251" s="17" t="s">
        <v>57</v>
      </c>
      <c r="AC251" s="4"/>
      <c r="AD251" s="4">
        <v>10013434</v>
      </c>
      <c r="AE251" s="4" t="s">
        <v>231</v>
      </c>
    </row>
    <row r="252" spans="1:31" s="1" customFormat="1" ht="18" customHeight="1" x14ac:dyDescent="0.25">
      <c r="A252" s="4">
        <v>10013435</v>
      </c>
      <c r="B252" s="2" t="s">
        <v>47</v>
      </c>
      <c r="C252" s="5" t="s">
        <v>48</v>
      </c>
      <c r="D252" s="13" t="s">
        <v>841</v>
      </c>
      <c r="E252" s="14" t="s">
        <v>74</v>
      </c>
      <c r="F252" s="2" t="s">
        <v>49</v>
      </c>
      <c r="G252" s="4" t="s">
        <v>333</v>
      </c>
      <c r="H252" s="4" t="s">
        <v>109</v>
      </c>
      <c r="I252" s="4" t="s">
        <v>334</v>
      </c>
      <c r="J252" s="4" t="s">
        <v>484</v>
      </c>
      <c r="K252" s="4" t="s">
        <v>229</v>
      </c>
      <c r="L252" s="4">
        <v>4</v>
      </c>
      <c r="M252" s="4">
        <v>56851.739199999996</v>
      </c>
      <c r="N252" s="6">
        <f t="shared" si="12"/>
        <v>227406.95679999999</v>
      </c>
      <c r="O252" s="6">
        <f t="shared" si="10"/>
        <v>263792.06988799997</v>
      </c>
      <c r="P252" s="4">
        <v>0</v>
      </c>
      <c r="Q252" s="17" t="s">
        <v>57</v>
      </c>
      <c r="R252" s="2" t="s">
        <v>600</v>
      </c>
      <c r="S252" s="5" t="s">
        <v>68</v>
      </c>
      <c r="T252" s="4" t="s">
        <v>558</v>
      </c>
      <c r="U252" s="4"/>
      <c r="V252" s="4" t="s">
        <v>596</v>
      </c>
      <c r="W252" s="19">
        <v>46044</v>
      </c>
      <c r="X252" s="6">
        <v>227406.95679999999</v>
      </c>
      <c r="Y252" s="4">
        <f t="shared" si="11"/>
        <v>227406.95679999999</v>
      </c>
      <c r="Z252" s="4"/>
      <c r="AA252" s="4"/>
      <c r="AB252" s="17" t="s">
        <v>57</v>
      </c>
      <c r="AC252" s="4"/>
      <c r="AD252" s="4">
        <v>10013435</v>
      </c>
      <c r="AE252" s="4" t="s">
        <v>231</v>
      </c>
    </row>
    <row r="253" spans="1:31" s="1" customFormat="1" ht="18" customHeight="1" x14ac:dyDescent="0.25">
      <c r="A253" s="4">
        <v>10013436</v>
      </c>
      <c r="B253" s="2" t="s">
        <v>47</v>
      </c>
      <c r="C253" s="5" t="s">
        <v>48</v>
      </c>
      <c r="D253" s="13" t="s">
        <v>842</v>
      </c>
      <c r="E253" s="14" t="s">
        <v>74</v>
      </c>
      <c r="F253" s="2" t="s">
        <v>49</v>
      </c>
      <c r="G253" s="4" t="s">
        <v>333</v>
      </c>
      <c r="H253" s="4" t="s">
        <v>109</v>
      </c>
      <c r="I253" s="4" t="s">
        <v>334</v>
      </c>
      <c r="J253" s="4" t="s">
        <v>485</v>
      </c>
      <c r="K253" s="4" t="s">
        <v>229</v>
      </c>
      <c r="L253" s="4">
        <v>4</v>
      </c>
      <c r="M253" s="4">
        <v>100412.7077</v>
      </c>
      <c r="N253" s="6">
        <f t="shared" si="12"/>
        <v>401650.8308</v>
      </c>
      <c r="O253" s="6">
        <f t="shared" si="10"/>
        <v>465914.96372799994</v>
      </c>
      <c r="P253" s="4">
        <v>0</v>
      </c>
      <c r="Q253" s="17" t="s">
        <v>57</v>
      </c>
      <c r="R253" s="2" t="s">
        <v>600</v>
      </c>
      <c r="S253" s="5" t="s">
        <v>68</v>
      </c>
      <c r="T253" s="4" t="s">
        <v>558</v>
      </c>
      <c r="U253" s="4"/>
      <c r="V253" s="4" t="s">
        <v>596</v>
      </c>
      <c r="W253" s="19">
        <v>46044</v>
      </c>
      <c r="X253" s="6">
        <v>401650.8308</v>
      </c>
      <c r="Y253" s="4">
        <f t="shared" si="11"/>
        <v>401650.8308</v>
      </c>
      <c r="Z253" s="4"/>
      <c r="AA253" s="4"/>
      <c r="AB253" s="17" t="s">
        <v>57</v>
      </c>
      <c r="AC253" s="4"/>
      <c r="AD253" s="4">
        <v>10013436</v>
      </c>
      <c r="AE253" s="4" t="s">
        <v>231</v>
      </c>
    </row>
    <row r="254" spans="1:31" s="1" customFormat="1" ht="18" customHeight="1" x14ac:dyDescent="0.25">
      <c r="A254" s="4">
        <v>10013437</v>
      </c>
      <c r="B254" s="2" t="s">
        <v>47</v>
      </c>
      <c r="C254" s="5" t="s">
        <v>48</v>
      </c>
      <c r="D254" s="13" t="s">
        <v>843</v>
      </c>
      <c r="E254" s="14" t="s">
        <v>74</v>
      </c>
      <c r="F254" s="2" t="s">
        <v>49</v>
      </c>
      <c r="G254" s="4" t="s">
        <v>363</v>
      </c>
      <c r="H254" s="4" t="s">
        <v>107</v>
      </c>
      <c r="I254" s="4" t="s">
        <v>364</v>
      </c>
      <c r="J254" s="4" t="s">
        <v>486</v>
      </c>
      <c r="K254" s="4" t="s">
        <v>229</v>
      </c>
      <c r="L254" s="4">
        <v>9</v>
      </c>
      <c r="M254" s="4">
        <v>5661.9585999999999</v>
      </c>
      <c r="N254" s="6">
        <f t="shared" si="12"/>
        <v>50957.627399999998</v>
      </c>
      <c r="O254" s="6">
        <f t="shared" si="10"/>
        <v>59110.84778399999</v>
      </c>
      <c r="P254" s="4">
        <v>0</v>
      </c>
      <c r="Q254" s="17" t="s">
        <v>57</v>
      </c>
      <c r="R254" s="2" t="s">
        <v>600</v>
      </c>
      <c r="S254" s="5" t="s">
        <v>68</v>
      </c>
      <c r="T254" s="4" t="s">
        <v>558</v>
      </c>
      <c r="U254" s="4"/>
      <c r="V254" s="4" t="s">
        <v>596</v>
      </c>
      <c r="W254" s="19">
        <v>46044</v>
      </c>
      <c r="X254" s="6">
        <v>50957.627399999998</v>
      </c>
      <c r="Y254" s="4">
        <f t="shared" si="11"/>
        <v>50957.627399999998</v>
      </c>
      <c r="Z254" s="4"/>
      <c r="AA254" s="4"/>
      <c r="AB254" s="17" t="s">
        <v>57</v>
      </c>
      <c r="AC254" s="4"/>
      <c r="AD254" s="4">
        <v>10013437</v>
      </c>
      <c r="AE254" s="4" t="s">
        <v>231</v>
      </c>
    </row>
    <row r="255" spans="1:31" s="1" customFormat="1" ht="18" customHeight="1" x14ac:dyDescent="0.25">
      <c r="A255" s="4">
        <v>10013438</v>
      </c>
      <c r="B255" s="2" t="s">
        <v>47</v>
      </c>
      <c r="C255" s="5" t="s">
        <v>48</v>
      </c>
      <c r="D255" s="13" t="s">
        <v>844</v>
      </c>
      <c r="E255" s="14" t="s">
        <v>74</v>
      </c>
      <c r="F255" s="2" t="s">
        <v>49</v>
      </c>
      <c r="G255" s="4" t="s">
        <v>363</v>
      </c>
      <c r="H255" s="4" t="s">
        <v>107</v>
      </c>
      <c r="I255" s="4" t="s">
        <v>364</v>
      </c>
      <c r="J255" s="4" t="s">
        <v>487</v>
      </c>
      <c r="K255" s="4" t="s">
        <v>229</v>
      </c>
      <c r="L255" s="4">
        <v>4</v>
      </c>
      <c r="M255" s="4">
        <v>633301.03220000002</v>
      </c>
      <c r="N255" s="6">
        <f t="shared" si="12"/>
        <v>2533204.1288000001</v>
      </c>
      <c r="O255" s="6">
        <f t="shared" si="10"/>
        <v>2938516.7894079997</v>
      </c>
      <c r="P255" s="4">
        <v>0</v>
      </c>
      <c r="Q255" s="17" t="s">
        <v>57</v>
      </c>
      <c r="R255" s="2" t="s">
        <v>600</v>
      </c>
      <c r="S255" s="5" t="s">
        <v>68</v>
      </c>
      <c r="T255" s="4" t="s">
        <v>558</v>
      </c>
      <c r="U255" s="4"/>
      <c r="V255" s="4" t="s">
        <v>596</v>
      </c>
      <c r="W255" s="19">
        <v>46044</v>
      </c>
      <c r="X255" s="6">
        <v>2533204.1288000001</v>
      </c>
      <c r="Y255" s="4">
        <f t="shared" si="11"/>
        <v>2533204.1288000001</v>
      </c>
      <c r="Z255" s="4"/>
      <c r="AA255" s="4"/>
      <c r="AB255" s="17" t="s">
        <v>57</v>
      </c>
      <c r="AC255" s="4"/>
      <c r="AD255" s="4">
        <v>10013438</v>
      </c>
      <c r="AE255" s="4" t="s">
        <v>231</v>
      </c>
    </row>
    <row r="256" spans="1:31" s="1" customFormat="1" ht="18" customHeight="1" x14ac:dyDescent="0.25">
      <c r="A256" s="4">
        <v>10013439</v>
      </c>
      <c r="B256" s="2" t="s">
        <v>47</v>
      </c>
      <c r="C256" s="5" t="s">
        <v>48</v>
      </c>
      <c r="D256" s="13" t="s">
        <v>845</v>
      </c>
      <c r="E256" s="14" t="s">
        <v>74</v>
      </c>
      <c r="F256" s="2" t="s">
        <v>49</v>
      </c>
      <c r="G256" s="4" t="s">
        <v>363</v>
      </c>
      <c r="H256" s="4" t="s">
        <v>107</v>
      </c>
      <c r="I256" s="4" t="s">
        <v>364</v>
      </c>
      <c r="J256" s="4" t="s">
        <v>488</v>
      </c>
      <c r="K256" s="4" t="s">
        <v>229</v>
      </c>
      <c r="L256" s="4">
        <v>30</v>
      </c>
      <c r="M256" s="4">
        <v>11323.9172</v>
      </c>
      <c r="N256" s="6">
        <f t="shared" si="12"/>
        <v>339717.516</v>
      </c>
      <c r="O256" s="6">
        <f t="shared" si="10"/>
        <v>394072.31855999999</v>
      </c>
      <c r="P256" s="4">
        <v>0</v>
      </c>
      <c r="Q256" s="17" t="s">
        <v>57</v>
      </c>
      <c r="R256" s="2" t="s">
        <v>600</v>
      </c>
      <c r="S256" s="5" t="s">
        <v>68</v>
      </c>
      <c r="T256" s="4" t="s">
        <v>558</v>
      </c>
      <c r="U256" s="4"/>
      <c r="V256" s="4" t="s">
        <v>596</v>
      </c>
      <c r="W256" s="19">
        <v>46044</v>
      </c>
      <c r="X256" s="6">
        <v>339717.516</v>
      </c>
      <c r="Y256" s="4">
        <f t="shared" si="11"/>
        <v>339717.516</v>
      </c>
      <c r="Z256" s="4"/>
      <c r="AA256" s="4"/>
      <c r="AB256" s="17" t="s">
        <v>57</v>
      </c>
      <c r="AC256" s="4"/>
      <c r="AD256" s="4">
        <v>10013439</v>
      </c>
      <c r="AE256" s="4" t="s">
        <v>231</v>
      </c>
    </row>
    <row r="257" spans="1:31" s="1" customFormat="1" ht="18" customHeight="1" x14ac:dyDescent="0.25">
      <c r="A257" s="4">
        <v>10013440</v>
      </c>
      <c r="B257" s="2" t="s">
        <v>47</v>
      </c>
      <c r="C257" s="5" t="s">
        <v>48</v>
      </c>
      <c r="D257" s="13" t="s">
        <v>846</v>
      </c>
      <c r="E257" s="14" t="s">
        <v>74</v>
      </c>
      <c r="F257" s="2" t="s">
        <v>49</v>
      </c>
      <c r="G257" s="4" t="s">
        <v>363</v>
      </c>
      <c r="H257" s="4" t="s">
        <v>107</v>
      </c>
      <c r="I257" s="4" t="s">
        <v>364</v>
      </c>
      <c r="J257" s="4" t="s">
        <v>489</v>
      </c>
      <c r="K257" s="4" t="s">
        <v>229</v>
      </c>
      <c r="L257" s="4">
        <v>6</v>
      </c>
      <c r="M257" s="4">
        <v>144192.932</v>
      </c>
      <c r="N257" s="6">
        <f t="shared" si="12"/>
        <v>865157.59199999995</v>
      </c>
      <c r="O257" s="6">
        <f t="shared" si="10"/>
        <v>1003582.8067199999</v>
      </c>
      <c r="P257" s="4">
        <v>0</v>
      </c>
      <c r="Q257" s="17" t="s">
        <v>57</v>
      </c>
      <c r="R257" s="2" t="s">
        <v>600</v>
      </c>
      <c r="S257" s="5" t="s">
        <v>68</v>
      </c>
      <c r="T257" s="4" t="s">
        <v>558</v>
      </c>
      <c r="U257" s="4"/>
      <c r="V257" s="4" t="s">
        <v>596</v>
      </c>
      <c r="W257" s="19">
        <v>46044</v>
      </c>
      <c r="X257" s="6">
        <v>865157.59199999995</v>
      </c>
      <c r="Y257" s="4">
        <f t="shared" si="11"/>
        <v>865157.59199999995</v>
      </c>
      <c r="Z257" s="4"/>
      <c r="AA257" s="4"/>
      <c r="AB257" s="17" t="s">
        <v>57</v>
      </c>
      <c r="AC257" s="4"/>
      <c r="AD257" s="4">
        <v>10013440</v>
      </c>
      <c r="AE257" s="4" t="s">
        <v>231</v>
      </c>
    </row>
    <row r="258" spans="1:31" s="1" customFormat="1" ht="18" customHeight="1" x14ac:dyDescent="0.25">
      <c r="A258" s="4">
        <v>10013441</v>
      </c>
      <c r="B258" s="2" t="s">
        <v>47</v>
      </c>
      <c r="C258" s="5" t="s">
        <v>48</v>
      </c>
      <c r="D258" s="13" t="s">
        <v>847</v>
      </c>
      <c r="E258" s="14" t="s">
        <v>74</v>
      </c>
      <c r="F258" s="2" t="s">
        <v>49</v>
      </c>
      <c r="G258" s="4" t="s">
        <v>333</v>
      </c>
      <c r="H258" s="4" t="s">
        <v>109</v>
      </c>
      <c r="I258" s="4" t="s">
        <v>334</v>
      </c>
      <c r="J258" s="4" t="s">
        <v>490</v>
      </c>
      <c r="K258" s="4" t="s">
        <v>229</v>
      </c>
      <c r="L258" s="4">
        <v>2</v>
      </c>
      <c r="M258" s="4">
        <v>105732.8852</v>
      </c>
      <c r="N258" s="6">
        <f t="shared" si="12"/>
        <v>211465.77040000001</v>
      </c>
      <c r="O258" s="6">
        <f t="shared" si="10"/>
        <v>245300.293664</v>
      </c>
      <c r="P258" s="4">
        <v>0</v>
      </c>
      <c r="Q258" s="17" t="s">
        <v>57</v>
      </c>
      <c r="R258" s="2" t="s">
        <v>600</v>
      </c>
      <c r="S258" s="5" t="s">
        <v>68</v>
      </c>
      <c r="T258" s="4" t="s">
        <v>558</v>
      </c>
      <c r="U258" s="4"/>
      <c r="V258" s="4" t="s">
        <v>596</v>
      </c>
      <c r="W258" s="19">
        <v>46044</v>
      </c>
      <c r="X258" s="6">
        <v>211465.77040000001</v>
      </c>
      <c r="Y258" s="4">
        <f t="shared" si="11"/>
        <v>211465.77040000001</v>
      </c>
      <c r="Z258" s="4"/>
      <c r="AA258" s="4"/>
      <c r="AB258" s="17" t="s">
        <v>57</v>
      </c>
      <c r="AC258" s="4"/>
      <c r="AD258" s="4">
        <v>10013441</v>
      </c>
      <c r="AE258" s="4" t="s">
        <v>231</v>
      </c>
    </row>
    <row r="259" spans="1:31" s="1" customFormat="1" ht="18" customHeight="1" x14ac:dyDescent="0.25">
      <c r="A259" s="4">
        <v>10013442</v>
      </c>
      <c r="B259" s="2" t="s">
        <v>47</v>
      </c>
      <c r="C259" s="5" t="s">
        <v>48</v>
      </c>
      <c r="D259" s="13" t="s">
        <v>848</v>
      </c>
      <c r="E259" s="14" t="s">
        <v>74</v>
      </c>
      <c r="F259" s="2" t="s">
        <v>49</v>
      </c>
      <c r="G259" s="4" t="s">
        <v>333</v>
      </c>
      <c r="H259" s="4" t="s">
        <v>109</v>
      </c>
      <c r="I259" s="4" t="s">
        <v>334</v>
      </c>
      <c r="J259" s="4" t="s">
        <v>491</v>
      </c>
      <c r="K259" s="4" t="s">
        <v>229</v>
      </c>
      <c r="L259" s="4">
        <v>2</v>
      </c>
      <c r="M259" s="4">
        <v>117482.41660000001</v>
      </c>
      <c r="N259" s="6">
        <f t="shared" si="12"/>
        <v>234964.83320000002</v>
      </c>
      <c r="O259" s="6">
        <f t="shared" si="10"/>
        <v>272559.206512</v>
      </c>
      <c r="P259" s="4">
        <v>0</v>
      </c>
      <c r="Q259" s="17" t="s">
        <v>57</v>
      </c>
      <c r="R259" s="2" t="s">
        <v>600</v>
      </c>
      <c r="S259" s="5" t="s">
        <v>68</v>
      </c>
      <c r="T259" s="4" t="s">
        <v>558</v>
      </c>
      <c r="U259" s="4"/>
      <c r="V259" s="4" t="s">
        <v>596</v>
      </c>
      <c r="W259" s="19">
        <v>46044</v>
      </c>
      <c r="X259" s="6">
        <v>234964.83320000002</v>
      </c>
      <c r="Y259" s="4">
        <f t="shared" si="11"/>
        <v>234964.83320000002</v>
      </c>
      <c r="Z259" s="4"/>
      <c r="AA259" s="4"/>
      <c r="AB259" s="17" t="s">
        <v>57</v>
      </c>
      <c r="AC259" s="4"/>
      <c r="AD259" s="4">
        <v>10013442</v>
      </c>
      <c r="AE259" s="4" t="s">
        <v>231</v>
      </c>
    </row>
    <row r="260" spans="1:31" s="1" customFormat="1" ht="18" customHeight="1" x14ac:dyDescent="0.25">
      <c r="A260" s="4">
        <v>10013443</v>
      </c>
      <c r="B260" s="2" t="s">
        <v>47</v>
      </c>
      <c r="C260" s="5" t="s">
        <v>48</v>
      </c>
      <c r="D260" s="13" t="s">
        <v>849</v>
      </c>
      <c r="E260" s="14" t="s">
        <v>74</v>
      </c>
      <c r="F260" s="2" t="s">
        <v>49</v>
      </c>
      <c r="G260" s="4" t="s">
        <v>333</v>
      </c>
      <c r="H260" s="4" t="s">
        <v>109</v>
      </c>
      <c r="I260" s="4" t="s">
        <v>334</v>
      </c>
      <c r="J260" s="4" t="s">
        <v>492</v>
      </c>
      <c r="K260" s="4" t="s">
        <v>229</v>
      </c>
      <c r="L260" s="4">
        <v>8</v>
      </c>
      <c r="M260" s="4">
        <v>130083.1764</v>
      </c>
      <c r="N260" s="6">
        <f t="shared" si="12"/>
        <v>1040665.4112</v>
      </c>
      <c r="O260" s="6">
        <f t="shared" si="10"/>
        <v>1207171.8769919998</v>
      </c>
      <c r="P260" s="4">
        <v>0</v>
      </c>
      <c r="Q260" s="17" t="s">
        <v>57</v>
      </c>
      <c r="R260" s="2" t="s">
        <v>600</v>
      </c>
      <c r="S260" s="5" t="s">
        <v>68</v>
      </c>
      <c r="T260" s="4" t="s">
        <v>558</v>
      </c>
      <c r="U260" s="4"/>
      <c r="V260" s="4" t="s">
        <v>596</v>
      </c>
      <c r="W260" s="19">
        <v>46044</v>
      </c>
      <c r="X260" s="6">
        <v>1040665.4112</v>
      </c>
      <c r="Y260" s="4">
        <f t="shared" si="11"/>
        <v>1040665.4112</v>
      </c>
      <c r="Z260" s="4"/>
      <c r="AA260" s="4"/>
      <c r="AB260" s="17" t="s">
        <v>57</v>
      </c>
      <c r="AC260" s="4"/>
      <c r="AD260" s="4">
        <v>10013443</v>
      </c>
      <c r="AE260" s="4" t="s">
        <v>231</v>
      </c>
    </row>
    <row r="261" spans="1:31" s="1" customFormat="1" ht="18" customHeight="1" x14ac:dyDescent="0.25">
      <c r="A261" s="4">
        <v>10013444</v>
      </c>
      <c r="B261" s="2" t="s">
        <v>47</v>
      </c>
      <c r="C261" s="5" t="s">
        <v>48</v>
      </c>
      <c r="D261" s="13" t="s">
        <v>850</v>
      </c>
      <c r="E261" s="14" t="s">
        <v>74</v>
      </c>
      <c r="F261" s="2" t="s">
        <v>49</v>
      </c>
      <c r="G261" s="4" t="s">
        <v>365</v>
      </c>
      <c r="H261" s="4" t="s">
        <v>109</v>
      </c>
      <c r="I261" s="4" t="s">
        <v>366</v>
      </c>
      <c r="J261" s="4" t="s">
        <v>493</v>
      </c>
      <c r="K261" s="4" t="s">
        <v>229</v>
      </c>
      <c r="L261" s="4">
        <v>6</v>
      </c>
      <c r="M261" s="4">
        <v>140633.24960000001</v>
      </c>
      <c r="N261" s="6">
        <f t="shared" si="12"/>
        <v>843799.49760000012</v>
      </c>
      <c r="O261" s="6">
        <f t="shared" si="10"/>
        <v>978807.41721600003</v>
      </c>
      <c r="P261" s="4">
        <v>0</v>
      </c>
      <c r="Q261" s="17" t="s">
        <v>57</v>
      </c>
      <c r="R261" s="2" t="s">
        <v>600</v>
      </c>
      <c r="S261" s="5" t="s">
        <v>68</v>
      </c>
      <c r="T261" s="4" t="s">
        <v>558</v>
      </c>
      <c r="U261" s="4"/>
      <c r="V261" s="4" t="s">
        <v>596</v>
      </c>
      <c r="W261" s="19">
        <v>46044</v>
      </c>
      <c r="X261" s="6">
        <v>843799.49760000012</v>
      </c>
      <c r="Y261" s="4">
        <f t="shared" si="11"/>
        <v>843799.49760000012</v>
      </c>
      <c r="Z261" s="4"/>
      <c r="AA261" s="4"/>
      <c r="AB261" s="17" t="s">
        <v>57</v>
      </c>
      <c r="AC261" s="4"/>
      <c r="AD261" s="4">
        <v>10013444</v>
      </c>
      <c r="AE261" s="4" t="s">
        <v>231</v>
      </c>
    </row>
    <row r="262" spans="1:31" s="1" customFormat="1" ht="18" customHeight="1" x14ac:dyDescent="0.25">
      <c r="A262" s="4">
        <v>10013445</v>
      </c>
      <c r="B262" s="2" t="s">
        <v>47</v>
      </c>
      <c r="C262" s="5" t="s">
        <v>48</v>
      </c>
      <c r="D262" s="13" t="s">
        <v>851</v>
      </c>
      <c r="E262" s="14" t="s">
        <v>74</v>
      </c>
      <c r="F262" s="2" t="s">
        <v>49</v>
      </c>
      <c r="G262" s="4" t="s">
        <v>365</v>
      </c>
      <c r="H262" s="4" t="s">
        <v>109</v>
      </c>
      <c r="I262" s="4" t="s">
        <v>366</v>
      </c>
      <c r="J262" s="4" t="s">
        <v>494</v>
      </c>
      <c r="K262" s="4" t="s">
        <v>229</v>
      </c>
      <c r="L262" s="4">
        <v>1</v>
      </c>
      <c r="M262" s="4">
        <v>182278.95420000001</v>
      </c>
      <c r="N262" s="6">
        <f t="shared" si="12"/>
        <v>182278.95420000001</v>
      </c>
      <c r="O262" s="6">
        <f t="shared" si="10"/>
        <v>211443.58687199999</v>
      </c>
      <c r="P262" s="4">
        <v>0</v>
      </c>
      <c r="Q262" s="17" t="s">
        <v>57</v>
      </c>
      <c r="R262" s="2" t="s">
        <v>600</v>
      </c>
      <c r="S262" s="5" t="s">
        <v>68</v>
      </c>
      <c r="T262" s="4" t="s">
        <v>558</v>
      </c>
      <c r="U262" s="4"/>
      <c r="V262" s="4" t="s">
        <v>596</v>
      </c>
      <c r="W262" s="19">
        <v>46044</v>
      </c>
      <c r="X262" s="6">
        <v>182278.95420000001</v>
      </c>
      <c r="Y262" s="4">
        <f t="shared" si="11"/>
        <v>182278.95420000001</v>
      </c>
      <c r="Z262" s="4"/>
      <c r="AA262" s="4"/>
      <c r="AB262" s="17" t="s">
        <v>57</v>
      </c>
      <c r="AC262" s="4"/>
      <c r="AD262" s="4">
        <v>10013445</v>
      </c>
      <c r="AE262" s="4" t="s">
        <v>231</v>
      </c>
    </row>
    <row r="263" spans="1:31" s="1" customFormat="1" ht="18" customHeight="1" x14ac:dyDescent="0.25">
      <c r="A263" s="4">
        <v>10013446</v>
      </c>
      <c r="B263" s="2" t="s">
        <v>47</v>
      </c>
      <c r="C263" s="5" t="s">
        <v>48</v>
      </c>
      <c r="D263" s="13" t="s">
        <v>852</v>
      </c>
      <c r="E263" s="14" t="s">
        <v>74</v>
      </c>
      <c r="F263" s="2" t="s">
        <v>49</v>
      </c>
      <c r="G263" s="4" t="s">
        <v>367</v>
      </c>
      <c r="H263" s="4" t="s">
        <v>107</v>
      </c>
      <c r="I263" s="4" t="s">
        <v>368</v>
      </c>
      <c r="J263" s="4" t="s">
        <v>495</v>
      </c>
      <c r="K263" s="4" t="s">
        <v>229</v>
      </c>
      <c r="L263" s="4">
        <v>6</v>
      </c>
      <c r="M263" s="4">
        <v>35467.85</v>
      </c>
      <c r="N263" s="6">
        <f t="shared" si="12"/>
        <v>212807.09999999998</v>
      </c>
      <c r="O263" s="6">
        <f t="shared" si="10"/>
        <v>246856.23599999995</v>
      </c>
      <c r="P263" s="4">
        <v>0</v>
      </c>
      <c r="Q263" s="17" t="s">
        <v>57</v>
      </c>
      <c r="R263" s="2" t="s">
        <v>600</v>
      </c>
      <c r="S263" s="5" t="s">
        <v>68</v>
      </c>
      <c r="T263" s="4" t="s">
        <v>558</v>
      </c>
      <c r="U263" s="4"/>
      <c r="V263" s="4" t="s">
        <v>596</v>
      </c>
      <c r="W263" s="19">
        <v>46044</v>
      </c>
      <c r="X263" s="6">
        <v>212807.09999999998</v>
      </c>
      <c r="Y263" s="4">
        <f t="shared" si="11"/>
        <v>212807.09999999998</v>
      </c>
      <c r="Z263" s="4"/>
      <c r="AA263" s="4"/>
      <c r="AB263" s="17" t="s">
        <v>57</v>
      </c>
      <c r="AC263" s="4"/>
      <c r="AD263" s="4">
        <v>10013446</v>
      </c>
      <c r="AE263" s="4" t="s">
        <v>231</v>
      </c>
    </row>
    <row r="264" spans="1:31" s="1" customFormat="1" ht="18" customHeight="1" x14ac:dyDescent="0.25">
      <c r="A264" s="4">
        <v>10013468</v>
      </c>
      <c r="B264" s="2" t="s">
        <v>47</v>
      </c>
      <c r="C264" s="5" t="s">
        <v>48</v>
      </c>
      <c r="D264" s="13" t="s">
        <v>853</v>
      </c>
      <c r="E264" s="14" t="s">
        <v>74</v>
      </c>
      <c r="F264" s="2" t="s">
        <v>49</v>
      </c>
      <c r="G264" s="4" t="s">
        <v>333</v>
      </c>
      <c r="H264" s="4" t="s">
        <v>109</v>
      </c>
      <c r="I264" s="4" t="s">
        <v>334</v>
      </c>
      <c r="J264" s="4" t="s">
        <v>496</v>
      </c>
      <c r="K264" s="4" t="s">
        <v>229</v>
      </c>
      <c r="L264" s="4">
        <v>4</v>
      </c>
      <c r="M264" s="4">
        <v>21925.58</v>
      </c>
      <c r="N264" s="6">
        <f t="shared" si="12"/>
        <v>87702.32</v>
      </c>
      <c r="O264" s="6">
        <f t="shared" si="10"/>
        <v>101734.6912</v>
      </c>
      <c r="P264" s="4">
        <v>0</v>
      </c>
      <c r="Q264" s="17" t="s">
        <v>57</v>
      </c>
      <c r="R264" s="2" t="s">
        <v>600</v>
      </c>
      <c r="S264" s="5" t="s">
        <v>68</v>
      </c>
      <c r="T264" s="4" t="s">
        <v>558</v>
      </c>
      <c r="U264" s="4"/>
      <c r="V264" s="4" t="s">
        <v>596</v>
      </c>
      <c r="W264" s="19">
        <v>46044</v>
      </c>
      <c r="X264" s="6">
        <v>87702.32</v>
      </c>
      <c r="Y264" s="4">
        <f t="shared" si="11"/>
        <v>87702.32</v>
      </c>
      <c r="Z264" s="4"/>
      <c r="AA264" s="4"/>
      <c r="AB264" s="17" t="s">
        <v>57</v>
      </c>
      <c r="AC264" s="4"/>
      <c r="AD264" s="4">
        <v>10013468</v>
      </c>
      <c r="AE264" s="4" t="s">
        <v>231</v>
      </c>
    </row>
    <row r="265" spans="1:31" s="1" customFormat="1" ht="18" customHeight="1" x14ac:dyDescent="0.25">
      <c r="A265" s="4">
        <v>10013469</v>
      </c>
      <c r="B265" s="2" t="s">
        <v>47</v>
      </c>
      <c r="C265" s="5" t="s">
        <v>48</v>
      </c>
      <c r="D265" s="13" t="s">
        <v>854</v>
      </c>
      <c r="E265" s="14" t="s">
        <v>74</v>
      </c>
      <c r="F265" s="2" t="s">
        <v>49</v>
      </c>
      <c r="G265" s="4" t="s">
        <v>333</v>
      </c>
      <c r="H265" s="4" t="s">
        <v>109</v>
      </c>
      <c r="I265" s="4" t="s">
        <v>334</v>
      </c>
      <c r="J265" s="4" t="s">
        <v>497</v>
      </c>
      <c r="K265" s="4" t="s">
        <v>229</v>
      </c>
      <c r="L265" s="4">
        <v>58</v>
      </c>
      <c r="M265" s="4">
        <v>1257.4965</v>
      </c>
      <c r="N265" s="6">
        <f t="shared" si="12"/>
        <v>72934.796999999991</v>
      </c>
      <c r="O265" s="6">
        <f t="shared" si="10"/>
        <v>84604.364519999988</v>
      </c>
      <c r="P265" s="4">
        <v>0</v>
      </c>
      <c r="Q265" s="17" t="s">
        <v>57</v>
      </c>
      <c r="R265" s="2" t="s">
        <v>600</v>
      </c>
      <c r="S265" s="5" t="s">
        <v>68</v>
      </c>
      <c r="T265" s="4" t="s">
        <v>558</v>
      </c>
      <c r="U265" s="4"/>
      <c r="V265" s="4" t="s">
        <v>596</v>
      </c>
      <c r="W265" s="19">
        <v>46044</v>
      </c>
      <c r="X265" s="6">
        <v>72934.796999999991</v>
      </c>
      <c r="Y265" s="4">
        <f t="shared" si="11"/>
        <v>72934.796999999991</v>
      </c>
      <c r="Z265" s="4"/>
      <c r="AA265" s="4"/>
      <c r="AB265" s="17" t="s">
        <v>57</v>
      </c>
      <c r="AC265" s="4"/>
      <c r="AD265" s="4">
        <v>10013469</v>
      </c>
      <c r="AE265" s="4" t="s">
        <v>231</v>
      </c>
    </row>
    <row r="266" spans="1:31" s="1" customFormat="1" ht="18" customHeight="1" x14ac:dyDescent="0.25">
      <c r="A266" s="4">
        <v>10013470</v>
      </c>
      <c r="B266" s="2" t="s">
        <v>47</v>
      </c>
      <c r="C266" s="5" t="s">
        <v>48</v>
      </c>
      <c r="D266" s="13" t="s">
        <v>855</v>
      </c>
      <c r="E266" s="14" t="s">
        <v>74</v>
      </c>
      <c r="F266" s="2" t="s">
        <v>49</v>
      </c>
      <c r="G266" s="4" t="s">
        <v>333</v>
      </c>
      <c r="H266" s="4" t="s">
        <v>109</v>
      </c>
      <c r="I266" s="4" t="s">
        <v>334</v>
      </c>
      <c r="J266" s="4" t="s">
        <v>498</v>
      </c>
      <c r="K266" s="4" t="s">
        <v>229</v>
      </c>
      <c r="L266" s="4">
        <v>12</v>
      </c>
      <c r="M266" s="4">
        <v>1476.7523000000001</v>
      </c>
      <c r="N266" s="6">
        <f t="shared" si="12"/>
        <v>17721.027600000001</v>
      </c>
      <c r="O266" s="6">
        <f t="shared" si="10"/>
        <v>20556.392016000002</v>
      </c>
      <c r="P266" s="4">
        <v>0</v>
      </c>
      <c r="Q266" s="17" t="s">
        <v>57</v>
      </c>
      <c r="R266" s="2" t="s">
        <v>600</v>
      </c>
      <c r="S266" s="5" t="s">
        <v>68</v>
      </c>
      <c r="T266" s="4" t="s">
        <v>558</v>
      </c>
      <c r="U266" s="4"/>
      <c r="V266" s="4" t="s">
        <v>596</v>
      </c>
      <c r="W266" s="19">
        <v>46044</v>
      </c>
      <c r="X266" s="6">
        <v>17721.027600000001</v>
      </c>
      <c r="Y266" s="4">
        <f t="shared" si="11"/>
        <v>17721.027600000001</v>
      </c>
      <c r="Z266" s="4"/>
      <c r="AA266" s="4"/>
      <c r="AB266" s="17" t="s">
        <v>57</v>
      </c>
      <c r="AC266" s="4"/>
      <c r="AD266" s="4">
        <v>10013470</v>
      </c>
      <c r="AE266" s="4" t="s">
        <v>231</v>
      </c>
    </row>
    <row r="267" spans="1:31" s="1" customFormat="1" ht="18" customHeight="1" x14ac:dyDescent="0.25">
      <c r="A267" s="4">
        <v>10013474</v>
      </c>
      <c r="B267" s="2" t="s">
        <v>47</v>
      </c>
      <c r="C267" s="5" t="s">
        <v>48</v>
      </c>
      <c r="D267" s="13" t="s">
        <v>856</v>
      </c>
      <c r="E267" s="14" t="s">
        <v>74</v>
      </c>
      <c r="F267" s="2" t="s">
        <v>49</v>
      </c>
      <c r="G267" s="4" t="s">
        <v>333</v>
      </c>
      <c r="H267" s="4" t="s">
        <v>109</v>
      </c>
      <c r="I267" s="4" t="s">
        <v>334</v>
      </c>
      <c r="J267" s="4" t="s">
        <v>499</v>
      </c>
      <c r="K267" s="4" t="s">
        <v>229</v>
      </c>
      <c r="L267" s="4">
        <v>24</v>
      </c>
      <c r="M267" s="4">
        <v>16766.62</v>
      </c>
      <c r="N267" s="6">
        <f t="shared" si="12"/>
        <v>402398.88</v>
      </c>
      <c r="O267" s="6">
        <f t="shared" si="10"/>
        <v>466782.70079999999</v>
      </c>
      <c r="P267" s="4">
        <v>0</v>
      </c>
      <c r="Q267" s="17" t="s">
        <v>57</v>
      </c>
      <c r="R267" s="2" t="s">
        <v>600</v>
      </c>
      <c r="S267" s="5" t="s">
        <v>68</v>
      </c>
      <c r="T267" s="4" t="s">
        <v>558</v>
      </c>
      <c r="U267" s="4"/>
      <c r="V267" s="4" t="s">
        <v>596</v>
      </c>
      <c r="W267" s="19">
        <v>46044</v>
      </c>
      <c r="X267" s="6">
        <v>402398.88</v>
      </c>
      <c r="Y267" s="4">
        <f t="shared" si="11"/>
        <v>402398.88</v>
      </c>
      <c r="Z267" s="4"/>
      <c r="AA267" s="4"/>
      <c r="AB267" s="17" t="s">
        <v>57</v>
      </c>
      <c r="AC267" s="4"/>
      <c r="AD267" s="4">
        <v>10013474</v>
      </c>
      <c r="AE267" s="4" t="s">
        <v>231</v>
      </c>
    </row>
    <row r="268" spans="1:31" s="1" customFormat="1" ht="18" customHeight="1" x14ac:dyDescent="0.25">
      <c r="A268" s="4">
        <v>10013477</v>
      </c>
      <c r="B268" s="2" t="s">
        <v>47</v>
      </c>
      <c r="C268" s="5" t="s">
        <v>48</v>
      </c>
      <c r="D268" s="13" t="s">
        <v>857</v>
      </c>
      <c r="E268" s="14" t="s">
        <v>74</v>
      </c>
      <c r="F268" s="2" t="s">
        <v>49</v>
      </c>
      <c r="G268" s="4" t="s">
        <v>333</v>
      </c>
      <c r="H268" s="4" t="s">
        <v>109</v>
      </c>
      <c r="I268" s="4" t="s">
        <v>334</v>
      </c>
      <c r="J268" s="4" t="s">
        <v>500</v>
      </c>
      <c r="K268" s="4" t="s">
        <v>229</v>
      </c>
      <c r="L268" s="4">
        <v>4</v>
      </c>
      <c r="M268" s="4">
        <v>9028.18</v>
      </c>
      <c r="N268" s="6">
        <f t="shared" si="12"/>
        <v>36112.720000000001</v>
      </c>
      <c r="O268" s="6">
        <f t="shared" si="10"/>
        <v>41890.7552</v>
      </c>
      <c r="P268" s="4">
        <v>0</v>
      </c>
      <c r="Q268" s="17" t="s">
        <v>57</v>
      </c>
      <c r="R268" s="2" t="s">
        <v>600</v>
      </c>
      <c r="S268" s="5" t="s">
        <v>68</v>
      </c>
      <c r="T268" s="4" t="s">
        <v>558</v>
      </c>
      <c r="U268" s="4"/>
      <c r="V268" s="4" t="s">
        <v>596</v>
      </c>
      <c r="W268" s="19">
        <v>46044</v>
      </c>
      <c r="X268" s="6">
        <v>36112.720000000001</v>
      </c>
      <c r="Y268" s="4">
        <f t="shared" si="11"/>
        <v>36112.720000000001</v>
      </c>
      <c r="Z268" s="4"/>
      <c r="AA268" s="4"/>
      <c r="AB268" s="17" t="s">
        <v>57</v>
      </c>
      <c r="AC268" s="4"/>
      <c r="AD268" s="4">
        <v>10013477</v>
      </c>
      <c r="AE268" s="4" t="s">
        <v>231</v>
      </c>
    </row>
    <row r="269" spans="1:31" s="1" customFormat="1" ht="18" customHeight="1" x14ac:dyDescent="0.25">
      <c r="A269" s="4">
        <v>10013478</v>
      </c>
      <c r="B269" s="2" t="s">
        <v>47</v>
      </c>
      <c r="C269" s="5" t="s">
        <v>48</v>
      </c>
      <c r="D269" s="13" t="s">
        <v>858</v>
      </c>
      <c r="E269" s="14" t="s">
        <v>74</v>
      </c>
      <c r="F269" s="2" t="s">
        <v>49</v>
      </c>
      <c r="G269" s="4" t="s">
        <v>333</v>
      </c>
      <c r="H269" s="4" t="s">
        <v>109</v>
      </c>
      <c r="I269" s="4" t="s">
        <v>334</v>
      </c>
      <c r="J269" s="4" t="s">
        <v>501</v>
      </c>
      <c r="K269" s="4" t="s">
        <v>229</v>
      </c>
      <c r="L269" s="4">
        <v>16</v>
      </c>
      <c r="M269" s="4">
        <v>260018.03269999998</v>
      </c>
      <c r="N269" s="6">
        <f t="shared" si="12"/>
        <v>4160288.5231999997</v>
      </c>
      <c r="O269" s="6">
        <f t="shared" si="10"/>
        <v>4825934.6869119992</v>
      </c>
      <c r="P269" s="4">
        <v>0</v>
      </c>
      <c r="Q269" s="17" t="s">
        <v>57</v>
      </c>
      <c r="R269" s="2" t="s">
        <v>600</v>
      </c>
      <c r="S269" s="5" t="s">
        <v>68</v>
      </c>
      <c r="T269" s="4" t="s">
        <v>558</v>
      </c>
      <c r="U269" s="4"/>
      <c r="V269" s="4" t="s">
        <v>596</v>
      </c>
      <c r="W269" s="19">
        <v>46044</v>
      </c>
      <c r="X269" s="6">
        <v>4160288.5231999997</v>
      </c>
      <c r="Y269" s="4">
        <f t="shared" si="11"/>
        <v>4160288.5231999997</v>
      </c>
      <c r="Z269" s="4"/>
      <c r="AA269" s="4"/>
      <c r="AB269" s="17" t="s">
        <v>57</v>
      </c>
      <c r="AC269" s="4"/>
      <c r="AD269" s="4">
        <v>10013478</v>
      </c>
      <c r="AE269" s="4" t="s">
        <v>231</v>
      </c>
    </row>
    <row r="270" spans="1:31" s="1" customFormat="1" ht="18" customHeight="1" x14ac:dyDescent="0.25">
      <c r="A270" s="4">
        <v>10013479</v>
      </c>
      <c r="B270" s="2" t="s">
        <v>47</v>
      </c>
      <c r="C270" s="5" t="s">
        <v>48</v>
      </c>
      <c r="D270" s="13" t="s">
        <v>859</v>
      </c>
      <c r="E270" s="14" t="s">
        <v>74</v>
      </c>
      <c r="F270" s="2" t="s">
        <v>49</v>
      </c>
      <c r="G270" s="4" t="s">
        <v>333</v>
      </c>
      <c r="H270" s="4" t="s">
        <v>109</v>
      </c>
      <c r="I270" s="4" t="s">
        <v>334</v>
      </c>
      <c r="J270" s="4" t="s">
        <v>502</v>
      </c>
      <c r="K270" s="4" t="s">
        <v>229</v>
      </c>
      <c r="L270" s="4">
        <v>4</v>
      </c>
      <c r="M270" s="4">
        <v>146740.1685</v>
      </c>
      <c r="N270" s="6">
        <f t="shared" si="12"/>
        <v>586960.674</v>
      </c>
      <c r="O270" s="6">
        <f t="shared" si="10"/>
        <v>680874.38183999993</v>
      </c>
      <c r="P270" s="4">
        <v>0</v>
      </c>
      <c r="Q270" s="17" t="s">
        <v>57</v>
      </c>
      <c r="R270" s="2" t="s">
        <v>600</v>
      </c>
      <c r="S270" s="5" t="s">
        <v>68</v>
      </c>
      <c r="T270" s="4" t="s">
        <v>558</v>
      </c>
      <c r="U270" s="4"/>
      <c r="V270" s="4" t="s">
        <v>596</v>
      </c>
      <c r="W270" s="19">
        <v>46044</v>
      </c>
      <c r="X270" s="6">
        <v>586960.674</v>
      </c>
      <c r="Y270" s="4">
        <f t="shared" si="11"/>
        <v>586960.674</v>
      </c>
      <c r="Z270" s="4"/>
      <c r="AA270" s="4"/>
      <c r="AB270" s="17" t="s">
        <v>57</v>
      </c>
      <c r="AC270" s="4"/>
      <c r="AD270" s="4">
        <v>10013479</v>
      </c>
      <c r="AE270" s="4" t="s">
        <v>231</v>
      </c>
    </row>
    <row r="271" spans="1:31" s="1" customFormat="1" ht="18" customHeight="1" x14ac:dyDescent="0.25">
      <c r="A271" s="4">
        <v>10013480</v>
      </c>
      <c r="B271" s="2" t="s">
        <v>47</v>
      </c>
      <c r="C271" s="5" t="s">
        <v>48</v>
      </c>
      <c r="D271" s="13" t="s">
        <v>860</v>
      </c>
      <c r="E271" s="14" t="s">
        <v>74</v>
      </c>
      <c r="F271" s="2" t="s">
        <v>49</v>
      </c>
      <c r="G271" s="4" t="s">
        <v>333</v>
      </c>
      <c r="H271" s="4" t="s">
        <v>109</v>
      </c>
      <c r="I271" s="4" t="s">
        <v>334</v>
      </c>
      <c r="J271" s="4" t="s">
        <v>503</v>
      </c>
      <c r="K271" s="4" t="s">
        <v>229</v>
      </c>
      <c r="L271" s="4">
        <v>4</v>
      </c>
      <c r="M271" s="4">
        <v>74946.791400000002</v>
      </c>
      <c r="N271" s="6">
        <f t="shared" si="12"/>
        <v>299787.16560000001</v>
      </c>
      <c r="O271" s="6">
        <f t="shared" si="10"/>
        <v>347753.112096</v>
      </c>
      <c r="P271" s="4">
        <v>0</v>
      </c>
      <c r="Q271" s="17" t="s">
        <v>57</v>
      </c>
      <c r="R271" s="2" t="s">
        <v>600</v>
      </c>
      <c r="S271" s="5" t="s">
        <v>68</v>
      </c>
      <c r="T271" s="4" t="s">
        <v>558</v>
      </c>
      <c r="U271" s="4"/>
      <c r="V271" s="4" t="s">
        <v>596</v>
      </c>
      <c r="W271" s="19">
        <v>46044</v>
      </c>
      <c r="X271" s="6">
        <v>299787.16560000001</v>
      </c>
      <c r="Y271" s="4">
        <f t="shared" si="11"/>
        <v>299787.16560000001</v>
      </c>
      <c r="Z271" s="4"/>
      <c r="AA271" s="4"/>
      <c r="AB271" s="17" t="s">
        <v>57</v>
      </c>
      <c r="AC271" s="4"/>
      <c r="AD271" s="4">
        <v>10013480</v>
      </c>
      <c r="AE271" s="4" t="s">
        <v>231</v>
      </c>
    </row>
    <row r="272" spans="1:31" s="1" customFormat="1" ht="18" customHeight="1" x14ac:dyDescent="0.25">
      <c r="A272" s="4">
        <v>10013481</v>
      </c>
      <c r="B272" s="2" t="s">
        <v>47</v>
      </c>
      <c r="C272" s="5" t="s">
        <v>48</v>
      </c>
      <c r="D272" s="13" t="s">
        <v>861</v>
      </c>
      <c r="E272" s="14" t="s">
        <v>74</v>
      </c>
      <c r="F272" s="2" t="s">
        <v>49</v>
      </c>
      <c r="G272" s="4" t="s">
        <v>333</v>
      </c>
      <c r="H272" s="4" t="s">
        <v>109</v>
      </c>
      <c r="I272" s="4" t="s">
        <v>334</v>
      </c>
      <c r="J272" s="4" t="s">
        <v>504</v>
      </c>
      <c r="K272" s="4" t="s">
        <v>229</v>
      </c>
      <c r="L272" s="4">
        <v>4</v>
      </c>
      <c r="M272" s="4">
        <v>267737.12660000002</v>
      </c>
      <c r="N272" s="6">
        <f t="shared" si="12"/>
        <v>1070948.5064000001</v>
      </c>
      <c r="O272" s="6">
        <f t="shared" si="10"/>
        <v>1242300.267424</v>
      </c>
      <c r="P272" s="4">
        <v>0</v>
      </c>
      <c r="Q272" s="17" t="s">
        <v>57</v>
      </c>
      <c r="R272" s="2" t="s">
        <v>600</v>
      </c>
      <c r="S272" s="5" t="s">
        <v>68</v>
      </c>
      <c r="T272" s="4" t="s">
        <v>558</v>
      </c>
      <c r="U272" s="4"/>
      <c r="V272" s="4" t="s">
        <v>596</v>
      </c>
      <c r="W272" s="19">
        <v>46044</v>
      </c>
      <c r="X272" s="6">
        <v>1070948.5064000001</v>
      </c>
      <c r="Y272" s="4">
        <f t="shared" si="11"/>
        <v>1070948.5064000001</v>
      </c>
      <c r="Z272" s="4"/>
      <c r="AA272" s="4"/>
      <c r="AB272" s="17" t="s">
        <v>57</v>
      </c>
      <c r="AC272" s="4"/>
      <c r="AD272" s="4">
        <v>10013481</v>
      </c>
      <c r="AE272" s="4" t="s">
        <v>231</v>
      </c>
    </row>
    <row r="273" spans="1:31" s="1" customFormat="1" ht="18" customHeight="1" x14ac:dyDescent="0.25">
      <c r="A273" s="4">
        <v>10013482</v>
      </c>
      <c r="B273" s="2" t="s">
        <v>47</v>
      </c>
      <c r="C273" s="5" t="s">
        <v>48</v>
      </c>
      <c r="D273" s="13" t="s">
        <v>862</v>
      </c>
      <c r="E273" s="14" t="s">
        <v>74</v>
      </c>
      <c r="F273" s="2" t="s">
        <v>49</v>
      </c>
      <c r="G273" s="4" t="s">
        <v>333</v>
      </c>
      <c r="H273" s="4" t="s">
        <v>109</v>
      </c>
      <c r="I273" s="4" t="s">
        <v>334</v>
      </c>
      <c r="J273" s="4" t="s">
        <v>505</v>
      </c>
      <c r="K273" s="4" t="s">
        <v>229</v>
      </c>
      <c r="L273" s="4">
        <v>4</v>
      </c>
      <c r="M273" s="4">
        <v>358863.70630000002</v>
      </c>
      <c r="N273" s="6">
        <f t="shared" si="12"/>
        <v>1435454.8252000001</v>
      </c>
      <c r="O273" s="6">
        <f t="shared" ref="O273:O336" si="13">N273*1.16</f>
        <v>1665127.597232</v>
      </c>
      <c r="P273" s="4">
        <v>0</v>
      </c>
      <c r="Q273" s="17" t="s">
        <v>57</v>
      </c>
      <c r="R273" s="2" t="s">
        <v>600</v>
      </c>
      <c r="S273" s="5" t="s">
        <v>68</v>
      </c>
      <c r="T273" s="4" t="s">
        <v>558</v>
      </c>
      <c r="U273" s="4"/>
      <c r="V273" s="4" t="s">
        <v>596</v>
      </c>
      <c r="W273" s="19">
        <v>46044</v>
      </c>
      <c r="X273" s="6">
        <v>1435454.8252000001</v>
      </c>
      <c r="Y273" s="4">
        <f t="shared" si="11"/>
        <v>1435454.8252000001</v>
      </c>
      <c r="Z273" s="4"/>
      <c r="AA273" s="4"/>
      <c r="AB273" s="17" t="s">
        <v>57</v>
      </c>
      <c r="AC273" s="4"/>
      <c r="AD273" s="4">
        <v>10013482</v>
      </c>
      <c r="AE273" s="4" t="s">
        <v>231</v>
      </c>
    </row>
    <row r="274" spans="1:31" s="1" customFormat="1" ht="18" customHeight="1" x14ac:dyDescent="0.25">
      <c r="A274" s="4">
        <v>10013483</v>
      </c>
      <c r="B274" s="2" t="s">
        <v>47</v>
      </c>
      <c r="C274" s="5" t="s">
        <v>48</v>
      </c>
      <c r="D274" s="13" t="s">
        <v>863</v>
      </c>
      <c r="E274" s="14" t="s">
        <v>74</v>
      </c>
      <c r="F274" s="2" t="s">
        <v>49</v>
      </c>
      <c r="G274" s="4" t="s">
        <v>333</v>
      </c>
      <c r="H274" s="4" t="s">
        <v>109</v>
      </c>
      <c r="I274" s="4" t="s">
        <v>334</v>
      </c>
      <c r="J274" s="4" t="s">
        <v>506</v>
      </c>
      <c r="K274" s="4" t="s">
        <v>229</v>
      </c>
      <c r="L274" s="4">
        <v>18</v>
      </c>
      <c r="M274" s="4">
        <v>1367.1244000000002</v>
      </c>
      <c r="N274" s="6">
        <f t="shared" si="12"/>
        <v>24608.239200000004</v>
      </c>
      <c r="O274" s="6">
        <f t="shared" si="13"/>
        <v>28545.557472</v>
      </c>
      <c r="P274" s="4">
        <v>0</v>
      </c>
      <c r="Q274" s="17" t="s">
        <v>57</v>
      </c>
      <c r="R274" s="2" t="s">
        <v>600</v>
      </c>
      <c r="S274" s="5" t="s">
        <v>68</v>
      </c>
      <c r="T274" s="4" t="s">
        <v>558</v>
      </c>
      <c r="U274" s="4"/>
      <c r="V274" s="4" t="s">
        <v>596</v>
      </c>
      <c r="W274" s="19">
        <v>46044</v>
      </c>
      <c r="X274" s="6">
        <v>24608.239200000004</v>
      </c>
      <c r="Y274" s="4">
        <f t="shared" ref="Y274:Y327" si="14">X274</f>
        <v>24608.239200000004</v>
      </c>
      <c r="Z274" s="4"/>
      <c r="AA274" s="4"/>
      <c r="AB274" s="17" t="s">
        <v>57</v>
      </c>
      <c r="AC274" s="4"/>
      <c r="AD274" s="4">
        <v>10013483</v>
      </c>
      <c r="AE274" s="4" t="s">
        <v>231</v>
      </c>
    </row>
    <row r="275" spans="1:31" s="1" customFormat="1" ht="18" customHeight="1" x14ac:dyDescent="0.25">
      <c r="A275" s="4">
        <v>10013484</v>
      </c>
      <c r="B275" s="2" t="s">
        <v>47</v>
      </c>
      <c r="C275" s="5" t="s">
        <v>48</v>
      </c>
      <c r="D275" s="13" t="s">
        <v>864</v>
      </c>
      <c r="E275" s="14" t="s">
        <v>74</v>
      </c>
      <c r="F275" s="2" t="s">
        <v>49</v>
      </c>
      <c r="G275" s="4" t="s">
        <v>333</v>
      </c>
      <c r="H275" s="4" t="s">
        <v>109</v>
      </c>
      <c r="I275" s="4" t="s">
        <v>334</v>
      </c>
      <c r="J275" s="4" t="s">
        <v>507</v>
      </c>
      <c r="K275" s="4" t="s">
        <v>229</v>
      </c>
      <c r="L275" s="4">
        <v>10</v>
      </c>
      <c r="M275" s="4">
        <v>1302.6374000000001</v>
      </c>
      <c r="N275" s="6">
        <f t="shared" si="12"/>
        <v>13026.374</v>
      </c>
      <c r="O275" s="6">
        <f t="shared" si="13"/>
        <v>15110.59384</v>
      </c>
      <c r="P275" s="4">
        <v>0</v>
      </c>
      <c r="Q275" s="17" t="s">
        <v>57</v>
      </c>
      <c r="R275" s="2" t="s">
        <v>600</v>
      </c>
      <c r="S275" s="5" t="s">
        <v>68</v>
      </c>
      <c r="T275" s="4" t="s">
        <v>558</v>
      </c>
      <c r="U275" s="4"/>
      <c r="V275" s="4" t="s">
        <v>596</v>
      </c>
      <c r="W275" s="19">
        <v>46044</v>
      </c>
      <c r="X275" s="6">
        <v>13026.374</v>
      </c>
      <c r="Y275" s="4">
        <f t="shared" si="14"/>
        <v>13026.374</v>
      </c>
      <c r="Z275" s="4"/>
      <c r="AA275" s="4"/>
      <c r="AB275" s="17" t="s">
        <v>57</v>
      </c>
      <c r="AC275" s="4"/>
      <c r="AD275" s="4">
        <v>10013484</v>
      </c>
      <c r="AE275" s="4" t="s">
        <v>231</v>
      </c>
    </row>
    <row r="276" spans="1:31" s="1" customFormat="1" ht="18" customHeight="1" x14ac:dyDescent="0.25">
      <c r="A276" s="4">
        <v>10013485</v>
      </c>
      <c r="B276" s="2" t="s">
        <v>47</v>
      </c>
      <c r="C276" s="5" t="s">
        <v>48</v>
      </c>
      <c r="D276" s="13" t="s">
        <v>865</v>
      </c>
      <c r="E276" s="14" t="s">
        <v>74</v>
      </c>
      <c r="F276" s="2" t="s">
        <v>49</v>
      </c>
      <c r="G276" s="4" t="s">
        <v>333</v>
      </c>
      <c r="H276" s="4" t="s">
        <v>109</v>
      </c>
      <c r="I276" s="4" t="s">
        <v>334</v>
      </c>
      <c r="J276" s="4" t="s">
        <v>508</v>
      </c>
      <c r="K276" s="4" t="s">
        <v>229</v>
      </c>
      <c r="L276" s="4">
        <v>4</v>
      </c>
      <c r="M276" s="4">
        <v>0</v>
      </c>
      <c r="N276" s="6">
        <f t="shared" si="12"/>
        <v>0</v>
      </c>
      <c r="O276" s="6">
        <f t="shared" si="13"/>
        <v>0</v>
      </c>
      <c r="P276" s="4">
        <v>0</v>
      </c>
      <c r="Q276" s="17" t="s">
        <v>57</v>
      </c>
      <c r="R276" s="2" t="s">
        <v>600</v>
      </c>
      <c r="S276" s="5" t="s">
        <v>68</v>
      </c>
      <c r="T276" s="4" t="s">
        <v>558</v>
      </c>
      <c r="U276" s="4"/>
      <c r="V276" s="4" t="s">
        <v>596</v>
      </c>
      <c r="W276" s="19">
        <v>46044</v>
      </c>
      <c r="X276" s="6">
        <v>0</v>
      </c>
      <c r="Y276" s="4">
        <f t="shared" si="14"/>
        <v>0</v>
      </c>
      <c r="Z276" s="4"/>
      <c r="AA276" s="4"/>
      <c r="AB276" s="17" t="s">
        <v>57</v>
      </c>
      <c r="AC276" s="4"/>
      <c r="AD276" s="4">
        <v>10013485</v>
      </c>
      <c r="AE276" s="4" t="s">
        <v>231</v>
      </c>
    </row>
    <row r="277" spans="1:31" s="1" customFormat="1" ht="18" customHeight="1" x14ac:dyDescent="0.25">
      <c r="A277" s="4">
        <v>10013486</v>
      </c>
      <c r="B277" s="2" t="s">
        <v>47</v>
      </c>
      <c r="C277" s="5" t="s">
        <v>48</v>
      </c>
      <c r="D277" s="13" t="s">
        <v>866</v>
      </c>
      <c r="E277" s="14" t="s">
        <v>74</v>
      </c>
      <c r="F277" s="2" t="s">
        <v>49</v>
      </c>
      <c r="G277" s="4" t="s">
        <v>333</v>
      </c>
      <c r="H277" s="4" t="s">
        <v>109</v>
      </c>
      <c r="I277" s="4" t="s">
        <v>334</v>
      </c>
      <c r="J277" s="4" t="s">
        <v>509</v>
      </c>
      <c r="K277" s="4" t="s">
        <v>229</v>
      </c>
      <c r="L277" s="4">
        <v>4</v>
      </c>
      <c r="M277" s="4">
        <v>9475455.3833000008</v>
      </c>
      <c r="N277" s="6">
        <f t="shared" si="12"/>
        <v>37901821.533200003</v>
      </c>
      <c r="O277" s="6">
        <f t="shared" si="13"/>
        <v>43966112.978512004</v>
      </c>
      <c r="P277" s="4">
        <v>0</v>
      </c>
      <c r="Q277" s="17" t="s">
        <v>57</v>
      </c>
      <c r="R277" s="2" t="s">
        <v>600</v>
      </c>
      <c r="S277" s="5" t="s">
        <v>68</v>
      </c>
      <c r="T277" s="4" t="s">
        <v>558</v>
      </c>
      <c r="U277" s="4"/>
      <c r="V277" s="4" t="s">
        <v>596</v>
      </c>
      <c r="W277" s="19">
        <v>46044</v>
      </c>
      <c r="X277" s="6">
        <v>37901821.533200003</v>
      </c>
      <c r="Y277" s="4">
        <f t="shared" si="14"/>
        <v>37901821.533200003</v>
      </c>
      <c r="Z277" s="4"/>
      <c r="AA277" s="4"/>
      <c r="AB277" s="17" t="s">
        <v>57</v>
      </c>
      <c r="AC277" s="4"/>
      <c r="AD277" s="4">
        <v>10013486</v>
      </c>
      <c r="AE277" s="4" t="s">
        <v>231</v>
      </c>
    </row>
    <row r="278" spans="1:31" s="1" customFormat="1" ht="18" customHeight="1" x14ac:dyDescent="0.25">
      <c r="A278" s="4">
        <v>10013487</v>
      </c>
      <c r="B278" s="2" t="s">
        <v>47</v>
      </c>
      <c r="C278" s="5" t="s">
        <v>48</v>
      </c>
      <c r="D278" s="13" t="s">
        <v>867</v>
      </c>
      <c r="E278" s="14" t="s">
        <v>74</v>
      </c>
      <c r="F278" s="2" t="s">
        <v>49</v>
      </c>
      <c r="G278" s="4" t="s">
        <v>333</v>
      </c>
      <c r="H278" s="4" t="s">
        <v>109</v>
      </c>
      <c r="I278" s="4" t="s">
        <v>334</v>
      </c>
      <c r="J278" s="4" t="s">
        <v>510</v>
      </c>
      <c r="K278" s="4" t="s">
        <v>229</v>
      </c>
      <c r="L278" s="4">
        <v>4</v>
      </c>
      <c r="M278" s="4">
        <v>8782104.0567000005</v>
      </c>
      <c r="N278" s="6">
        <f t="shared" si="12"/>
        <v>35128416.226800002</v>
      </c>
      <c r="O278" s="6">
        <f t="shared" si="13"/>
        <v>40748962.823087998</v>
      </c>
      <c r="P278" s="4">
        <v>0</v>
      </c>
      <c r="Q278" s="17" t="s">
        <v>57</v>
      </c>
      <c r="R278" s="2" t="s">
        <v>600</v>
      </c>
      <c r="S278" s="5" t="s">
        <v>68</v>
      </c>
      <c r="T278" s="4" t="s">
        <v>558</v>
      </c>
      <c r="U278" s="4"/>
      <c r="V278" s="4" t="s">
        <v>596</v>
      </c>
      <c r="W278" s="19">
        <v>46044</v>
      </c>
      <c r="X278" s="6">
        <v>35128416.226800002</v>
      </c>
      <c r="Y278" s="4">
        <f t="shared" si="14"/>
        <v>35128416.226800002</v>
      </c>
      <c r="Z278" s="4"/>
      <c r="AA278" s="4"/>
      <c r="AB278" s="17" t="s">
        <v>57</v>
      </c>
      <c r="AC278" s="4"/>
      <c r="AD278" s="4">
        <v>10013487</v>
      </c>
      <c r="AE278" s="4" t="s">
        <v>231</v>
      </c>
    </row>
    <row r="279" spans="1:31" s="1" customFormat="1" ht="18" customHeight="1" x14ac:dyDescent="0.25">
      <c r="A279" s="4">
        <v>10013488</v>
      </c>
      <c r="B279" s="2" t="s">
        <v>47</v>
      </c>
      <c r="C279" s="5" t="s">
        <v>48</v>
      </c>
      <c r="D279" s="13" t="s">
        <v>868</v>
      </c>
      <c r="E279" s="14" t="s">
        <v>74</v>
      </c>
      <c r="F279" s="2" t="s">
        <v>49</v>
      </c>
      <c r="G279" s="4" t="s">
        <v>333</v>
      </c>
      <c r="H279" s="4" t="s">
        <v>109</v>
      </c>
      <c r="I279" s="4" t="s">
        <v>334</v>
      </c>
      <c r="J279" s="4" t="s">
        <v>511</v>
      </c>
      <c r="K279" s="4" t="s">
        <v>229</v>
      </c>
      <c r="L279" s="4">
        <v>4</v>
      </c>
      <c r="M279" s="4">
        <v>9703494.3126999997</v>
      </c>
      <c r="N279" s="6">
        <f t="shared" si="12"/>
        <v>38813977.250799999</v>
      </c>
      <c r="O279" s="6">
        <f t="shared" si="13"/>
        <v>45024213.610927999</v>
      </c>
      <c r="P279" s="4">
        <v>0</v>
      </c>
      <c r="Q279" s="17" t="s">
        <v>57</v>
      </c>
      <c r="R279" s="2" t="s">
        <v>600</v>
      </c>
      <c r="S279" s="5" t="s">
        <v>68</v>
      </c>
      <c r="T279" s="4" t="s">
        <v>558</v>
      </c>
      <c r="U279" s="4"/>
      <c r="V279" s="4" t="s">
        <v>596</v>
      </c>
      <c r="W279" s="19">
        <v>46044</v>
      </c>
      <c r="X279" s="6">
        <v>38813977.250799999</v>
      </c>
      <c r="Y279" s="4">
        <f t="shared" si="14"/>
        <v>38813977.250799999</v>
      </c>
      <c r="Z279" s="4"/>
      <c r="AA279" s="4"/>
      <c r="AB279" s="17" t="s">
        <v>57</v>
      </c>
      <c r="AC279" s="4"/>
      <c r="AD279" s="4">
        <v>10013488</v>
      </c>
      <c r="AE279" s="4" t="s">
        <v>231</v>
      </c>
    </row>
    <row r="280" spans="1:31" s="1" customFormat="1" ht="18" customHeight="1" x14ac:dyDescent="0.25">
      <c r="A280" s="4">
        <v>10013489</v>
      </c>
      <c r="B280" s="2" t="s">
        <v>47</v>
      </c>
      <c r="C280" s="5" t="s">
        <v>48</v>
      </c>
      <c r="D280" s="13" t="s">
        <v>869</v>
      </c>
      <c r="E280" s="14" t="s">
        <v>74</v>
      </c>
      <c r="F280" s="2" t="s">
        <v>49</v>
      </c>
      <c r="G280" s="4" t="s">
        <v>333</v>
      </c>
      <c r="H280" s="4" t="s">
        <v>109</v>
      </c>
      <c r="I280" s="4" t="s">
        <v>334</v>
      </c>
      <c r="J280" s="4" t="s">
        <v>512</v>
      </c>
      <c r="K280" s="4" t="s">
        <v>229</v>
      </c>
      <c r="L280" s="4">
        <v>4</v>
      </c>
      <c r="M280" s="4">
        <v>10125890.611399999</v>
      </c>
      <c r="N280" s="6">
        <f t="shared" si="12"/>
        <v>40503562.445599996</v>
      </c>
      <c r="O280" s="6">
        <f t="shared" si="13"/>
        <v>46984132.436895989</v>
      </c>
      <c r="P280" s="4">
        <v>0</v>
      </c>
      <c r="Q280" s="17" t="s">
        <v>57</v>
      </c>
      <c r="R280" s="2" t="s">
        <v>600</v>
      </c>
      <c r="S280" s="5" t="s">
        <v>68</v>
      </c>
      <c r="T280" s="4" t="s">
        <v>558</v>
      </c>
      <c r="U280" s="4"/>
      <c r="V280" s="4" t="s">
        <v>596</v>
      </c>
      <c r="W280" s="19">
        <v>46044</v>
      </c>
      <c r="X280" s="6">
        <v>40503562.445599996</v>
      </c>
      <c r="Y280" s="4">
        <f t="shared" si="14"/>
        <v>40503562.445599996</v>
      </c>
      <c r="Z280" s="4"/>
      <c r="AA280" s="4"/>
      <c r="AB280" s="17" t="s">
        <v>57</v>
      </c>
      <c r="AC280" s="4"/>
      <c r="AD280" s="4">
        <v>10013489</v>
      </c>
      <c r="AE280" s="4" t="s">
        <v>231</v>
      </c>
    </row>
    <row r="281" spans="1:31" s="1" customFormat="1" ht="18" customHeight="1" x14ac:dyDescent="0.25">
      <c r="A281" s="4">
        <v>10013493</v>
      </c>
      <c r="B281" s="2" t="s">
        <v>47</v>
      </c>
      <c r="C281" s="5" t="s">
        <v>48</v>
      </c>
      <c r="D281" s="13" t="s">
        <v>870</v>
      </c>
      <c r="E281" s="14" t="s">
        <v>74</v>
      </c>
      <c r="F281" s="2" t="s">
        <v>49</v>
      </c>
      <c r="G281" s="4" t="s">
        <v>369</v>
      </c>
      <c r="H281" s="4" t="s">
        <v>370</v>
      </c>
      <c r="I281" s="4" t="s">
        <v>371</v>
      </c>
      <c r="J281" s="4" t="s">
        <v>513</v>
      </c>
      <c r="K281" s="4" t="s">
        <v>229</v>
      </c>
      <c r="L281" s="4">
        <v>4</v>
      </c>
      <c r="M281" s="4">
        <v>60804.792300000001</v>
      </c>
      <c r="N281" s="6">
        <f t="shared" si="12"/>
        <v>243219.1692</v>
      </c>
      <c r="O281" s="6">
        <f t="shared" si="13"/>
        <v>282134.23627200001</v>
      </c>
      <c r="P281" s="4">
        <v>0</v>
      </c>
      <c r="Q281" s="17" t="s">
        <v>57</v>
      </c>
      <c r="R281" s="2" t="s">
        <v>600</v>
      </c>
      <c r="S281" s="5" t="s">
        <v>68</v>
      </c>
      <c r="T281" s="4" t="s">
        <v>558</v>
      </c>
      <c r="U281" s="4"/>
      <c r="V281" s="4" t="s">
        <v>596</v>
      </c>
      <c r="W281" s="19">
        <v>46044</v>
      </c>
      <c r="X281" s="6">
        <v>243219.1692</v>
      </c>
      <c r="Y281" s="4">
        <f t="shared" si="14"/>
        <v>243219.1692</v>
      </c>
      <c r="Z281" s="4"/>
      <c r="AA281" s="4"/>
      <c r="AB281" s="17" t="s">
        <v>57</v>
      </c>
      <c r="AC281" s="4"/>
      <c r="AD281" s="4">
        <v>10013493</v>
      </c>
      <c r="AE281" s="4" t="s">
        <v>231</v>
      </c>
    </row>
    <row r="282" spans="1:31" s="1" customFormat="1" ht="18" customHeight="1" x14ac:dyDescent="0.25">
      <c r="A282" s="4">
        <v>10013494</v>
      </c>
      <c r="B282" s="2" t="s">
        <v>47</v>
      </c>
      <c r="C282" s="5" t="s">
        <v>48</v>
      </c>
      <c r="D282" s="13" t="s">
        <v>871</v>
      </c>
      <c r="E282" s="14" t="s">
        <v>74</v>
      </c>
      <c r="F282" s="2" t="s">
        <v>49</v>
      </c>
      <c r="G282" s="4" t="s">
        <v>372</v>
      </c>
      <c r="H282" s="4" t="s">
        <v>370</v>
      </c>
      <c r="I282" s="4" t="s">
        <v>373</v>
      </c>
      <c r="J282" s="4" t="s">
        <v>514</v>
      </c>
      <c r="K282" s="4" t="s">
        <v>229</v>
      </c>
      <c r="L282" s="4">
        <v>12</v>
      </c>
      <c r="M282" s="4">
        <v>70052.228099999993</v>
      </c>
      <c r="N282" s="6">
        <f t="shared" si="12"/>
        <v>840626.73719999986</v>
      </c>
      <c r="O282" s="6">
        <f t="shared" si="13"/>
        <v>975127.01515199977</v>
      </c>
      <c r="P282" s="4">
        <v>0</v>
      </c>
      <c r="Q282" s="17" t="s">
        <v>57</v>
      </c>
      <c r="R282" s="2" t="s">
        <v>600</v>
      </c>
      <c r="S282" s="5" t="s">
        <v>68</v>
      </c>
      <c r="T282" s="4" t="s">
        <v>558</v>
      </c>
      <c r="U282" s="4"/>
      <c r="V282" s="4" t="s">
        <v>596</v>
      </c>
      <c r="W282" s="19">
        <v>46044</v>
      </c>
      <c r="X282" s="6">
        <v>840626.73719999986</v>
      </c>
      <c r="Y282" s="4">
        <f t="shared" si="14"/>
        <v>840626.73719999986</v>
      </c>
      <c r="Z282" s="4"/>
      <c r="AA282" s="4"/>
      <c r="AB282" s="17" t="s">
        <v>57</v>
      </c>
      <c r="AC282" s="4"/>
      <c r="AD282" s="4">
        <v>10013494</v>
      </c>
      <c r="AE282" s="4" t="s">
        <v>231</v>
      </c>
    </row>
    <row r="283" spans="1:31" s="1" customFormat="1" ht="18" customHeight="1" x14ac:dyDescent="0.25">
      <c r="A283" s="4">
        <v>10013495</v>
      </c>
      <c r="B283" s="2" t="s">
        <v>47</v>
      </c>
      <c r="C283" s="5" t="s">
        <v>48</v>
      </c>
      <c r="D283" s="13" t="s">
        <v>872</v>
      </c>
      <c r="E283" s="14" t="s">
        <v>74</v>
      </c>
      <c r="F283" s="2" t="s">
        <v>49</v>
      </c>
      <c r="G283" s="4" t="s">
        <v>374</v>
      </c>
      <c r="H283" s="4" t="s">
        <v>375</v>
      </c>
      <c r="I283" s="4" t="s">
        <v>376</v>
      </c>
      <c r="J283" s="4" t="s">
        <v>515</v>
      </c>
      <c r="K283" s="4" t="s">
        <v>229</v>
      </c>
      <c r="L283" s="4">
        <v>8</v>
      </c>
      <c r="M283" s="4">
        <v>227387.61070000002</v>
      </c>
      <c r="N283" s="6">
        <f t="shared" si="12"/>
        <v>1819100.8856000002</v>
      </c>
      <c r="O283" s="6">
        <f t="shared" si="13"/>
        <v>2110157.0272960002</v>
      </c>
      <c r="P283" s="4">
        <v>0</v>
      </c>
      <c r="Q283" s="17" t="s">
        <v>57</v>
      </c>
      <c r="R283" s="2" t="s">
        <v>600</v>
      </c>
      <c r="S283" s="5" t="s">
        <v>68</v>
      </c>
      <c r="T283" s="4" t="s">
        <v>558</v>
      </c>
      <c r="U283" s="4"/>
      <c r="V283" s="4" t="s">
        <v>596</v>
      </c>
      <c r="W283" s="19">
        <v>46044</v>
      </c>
      <c r="X283" s="6">
        <v>1819100.8856000002</v>
      </c>
      <c r="Y283" s="4">
        <f t="shared" si="14"/>
        <v>1819100.8856000002</v>
      </c>
      <c r="Z283" s="4"/>
      <c r="AA283" s="4"/>
      <c r="AB283" s="17" t="s">
        <v>57</v>
      </c>
      <c r="AC283" s="4"/>
      <c r="AD283" s="4">
        <v>10013495</v>
      </c>
      <c r="AE283" s="4" t="s">
        <v>231</v>
      </c>
    </row>
    <row r="284" spans="1:31" s="1" customFormat="1" ht="18" customHeight="1" x14ac:dyDescent="0.25">
      <c r="A284" s="4">
        <v>10013496</v>
      </c>
      <c r="B284" s="2" t="s">
        <v>47</v>
      </c>
      <c r="C284" s="5" t="s">
        <v>48</v>
      </c>
      <c r="D284" s="13" t="s">
        <v>873</v>
      </c>
      <c r="E284" s="14" t="s">
        <v>74</v>
      </c>
      <c r="F284" s="2" t="s">
        <v>49</v>
      </c>
      <c r="G284" s="4" t="s">
        <v>374</v>
      </c>
      <c r="H284" s="4" t="s">
        <v>375</v>
      </c>
      <c r="I284" s="4" t="s">
        <v>376</v>
      </c>
      <c r="J284" s="4" t="s">
        <v>516</v>
      </c>
      <c r="K284" s="4" t="s">
        <v>229</v>
      </c>
      <c r="L284" s="4">
        <v>8</v>
      </c>
      <c r="M284" s="4">
        <v>227387.61070000002</v>
      </c>
      <c r="N284" s="6">
        <f t="shared" si="12"/>
        <v>1819100.8856000002</v>
      </c>
      <c r="O284" s="6">
        <f t="shared" si="13"/>
        <v>2110157.0272960002</v>
      </c>
      <c r="P284" s="4">
        <v>0</v>
      </c>
      <c r="Q284" s="17" t="s">
        <v>57</v>
      </c>
      <c r="R284" s="2" t="s">
        <v>600</v>
      </c>
      <c r="S284" s="5" t="s">
        <v>68</v>
      </c>
      <c r="T284" s="4" t="s">
        <v>558</v>
      </c>
      <c r="U284" s="4"/>
      <c r="V284" s="4" t="s">
        <v>596</v>
      </c>
      <c r="W284" s="19">
        <v>46044</v>
      </c>
      <c r="X284" s="6">
        <v>1819100.8856000002</v>
      </c>
      <c r="Y284" s="4">
        <f t="shared" si="14"/>
        <v>1819100.8856000002</v>
      </c>
      <c r="Z284" s="4"/>
      <c r="AA284" s="4"/>
      <c r="AB284" s="17" t="s">
        <v>57</v>
      </c>
      <c r="AC284" s="4"/>
      <c r="AD284" s="4">
        <v>10013496</v>
      </c>
      <c r="AE284" s="4" t="s">
        <v>231</v>
      </c>
    </row>
    <row r="285" spans="1:31" s="1" customFormat="1" ht="18" customHeight="1" x14ac:dyDescent="0.25">
      <c r="A285" s="4">
        <v>10013497</v>
      </c>
      <c r="B285" s="2" t="s">
        <v>47</v>
      </c>
      <c r="C285" s="5" t="s">
        <v>48</v>
      </c>
      <c r="D285" s="13" t="s">
        <v>874</v>
      </c>
      <c r="E285" s="14" t="s">
        <v>74</v>
      </c>
      <c r="F285" s="2" t="s">
        <v>49</v>
      </c>
      <c r="G285" s="4" t="s">
        <v>377</v>
      </c>
      <c r="H285" s="4" t="s">
        <v>378</v>
      </c>
      <c r="I285" s="4" t="s">
        <v>106</v>
      </c>
      <c r="J285" s="4" t="s">
        <v>517</v>
      </c>
      <c r="K285" s="4" t="s">
        <v>229</v>
      </c>
      <c r="L285" s="4">
        <v>9</v>
      </c>
      <c r="M285" s="4">
        <v>46772.4211</v>
      </c>
      <c r="N285" s="6">
        <f t="shared" si="12"/>
        <v>420951.78989999997</v>
      </c>
      <c r="O285" s="6">
        <f t="shared" si="13"/>
        <v>488304.07628399995</v>
      </c>
      <c r="P285" s="4">
        <v>0</v>
      </c>
      <c r="Q285" s="17" t="s">
        <v>57</v>
      </c>
      <c r="R285" s="2" t="s">
        <v>600</v>
      </c>
      <c r="S285" s="5" t="s">
        <v>68</v>
      </c>
      <c r="T285" s="4" t="s">
        <v>558</v>
      </c>
      <c r="U285" s="4"/>
      <c r="V285" s="4" t="s">
        <v>596</v>
      </c>
      <c r="W285" s="19">
        <v>46044</v>
      </c>
      <c r="X285" s="6">
        <v>420951.78989999997</v>
      </c>
      <c r="Y285" s="4">
        <f t="shared" si="14"/>
        <v>420951.78989999997</v>
      </c>
      <c r="Z285" s="4"/>
      <c r="AA285" s="4"/>
      <c r="AB285" s="17" t="s">
        <v>57</v>
      </c>
      <c r="AC285" s="4"/>
      <c r="AD285" s="4">
        <v>10013497</v>
      </c>
      <c r="AE285" s="4" t="s">
        <v>231</v>
      </c>
    </row>
    <row r="286" spans="1:31" s="1" customFormat="1" ht="18" customHeight="1" x14ac:dyDescent="0.25">
      <c r="A286" s="4">
        <v>10013498</v>
      </c>
      <c r="B286" s="2" t="s">
        <v>47</v>
      </c>
      <c r="C286" s="5" t="s">
        <v>48</v>
      </c>
      <c r="D286" s="13" t="s">
        <v>875</v>
      </c>
      <c r="E286" s="14" t="s">
        <v>74</v>
      </c>
      <c r="F286" s="2" t="s">
        <v>49</v>
      </c>
      <c r="G286" s="4" t="s">
        <v>377</v>
      </c>
      <c r="H286" s="4" t="s">
        <v>378</v>
      </c>
      <c r="I286" s="4" t="s">
        <v>106</v>
      </c>
      <c r="J286" s="4" t="s">
        <v>518</v>
      </c>
      <c r="K286" s="4" t="s">
        <v>229</v>
      </c>
      <c r="L286" s="4">
        <v>6</v>
      </c>
      <c r="M286" s="4">
        <v>63513.246299999999</v>
      </c>
      <c r="N286" s="6">
        <f t="shared" si="12"/>
        <v>381079.47779999999</v>
      </c>
      <c r="O286" s="6">
        <f t="shared" si="13"/>
        <v>442052.19424799999</v>
      </c>
      <c r="P286" s="4">
        <v>0</v>
      </c>
      <c r="Q286" s="17" t="s">
        <v>57</v>
      </c>
      <c r="R286" s="2" t="s">
        <v>600</v>
      </c>
      <c r="S286" s="5" t="s">
        <v>68</v>
      </c>
      <c r="T286" s="4" t="s">
        <v>558</v>
      </c>
      <c r="U286" s="4"/>
      <c r="V286" s="4" t="s">
        <v>596</v>
      </c>
      <c r="W286" s="19">
        <v>46044</v>
      </c>
      <c r="X286" s="6">
        <v>381079.47779999999</v>
      </c>
      <c r="Y286" s="4">
        <f t="shared" si="14"/>
        <v>381079.47779999999</v>
      </c>
      <c r="Z286" s="4"/>
      <c r="AA286" s="4"/>
      <c r="AB286" s="17" t="s">
        <v>57</v>
      </c>
      <c r="AC286" s="4"/>
      <c r="AD286" s="4">
        <v>10013498</v>
      </c>
      <c r="AE286" s="4" t="s">
        <v>231</v>
      </c>
    </row>
    <row r="287" spans="1:31" s="1" customFormat="1" ht="18" customHeight="1" x14ac:dyDescent="0.25">
      <c r="A287" s="4">
        <v>10013499</v>
      </c>
      <c r="B287" s="2" t="s">
        <v>47</v>
      </c>
      <c r="C287" s="5" t="s">
        <v>48</v>
      </c>
      <c r="D287" s="13" t="s">
        <v>876</v>
      </c>
      <c r="E287" s="14" t="s">
        <v>74</v>
      </c>
      <c r="F287" s="2" t="s">
        <v>49</v>
      </c>
      <c r="G287" s="4" t="s">
        <v>377</v>
      </c>
      <c r="H287" s="4" t="s">
        <v>378</v>
      </c>
      <c r="I287" s="4" t="s">
        <v>106</v>
      </c>
      <c r="J287" s="4" t="s">
        <v>519</v>
      </c>
      <c r="K287" s="4" t="s">
        <v>229</v>
      </c>
      <c r="L287" s="4">
        <v>3</v>
      </c>
      <c r="M287" s="4">
        <v>109473.13119999999</v>
      </c>
      <c r="N287" s="6">
        <f t="shared" si="12"/>
        <v>328419.39359999995</v>
      </c>
      <c r="O287" s="6">
        <f t="shared" si="13"/>
        <v>380966.49657599995</v>
      </c>
      <c r="P287" s="4">
        <v>0</v>
      </c>
      <c r="Q287" s="17" t="s">
        <v>57</v>
      </c>
      <c r="R287" s="2" t="s">
        <v>600</v>
      </c>
      <c r="S287" s="5" t="s">
        <v>68</v>
      </c>
      <c r="T287" s="4" t="s">
        <v>558</v>
      </c>
      <c r="U287" s="4"/>
      <c r="V287" s="4" t="s">
        <v>596</v>
      </c>
      <c r="W287" s="19">
        <v>46044</v>
      </c>
      <c r="X287" s="6">
        <v>328419.39359999995</v>
      </c>
      <c r="Y287" s="4">
        <f t="shared" si="14"/>
        <v>328419.39359999995</v>
      </c>
      <c r="Z287" s="4"/>
      <c r="AA287" s="4"/>
      <c r="AB287" s="17" t="s">
        <v>57</v>
      </c>
      <c r="AC287" s="4"/>
      <c r="AD287" s="4">
        <v>10013499</v>
      </c>
      <c r="AE287" s="4" t="s">
        <v>231</v>
      </c>
    </row>
    <row r="288" spans="1:31" s="1" customFormat="1" ht="18" customHeight="1" x14ac:dyDescent="0.25">
      <c r="A288" s="4">
        <v>10013500</v>
      </c>
      <c r="B288" s="2" t="s">
        <v>47</v>
      </c>
      <c r="C288" s="5" t="s">
        <v>48</v>
      </c>
      <c r="D288" s="13" t="s">
        <v>877</v>
      </c>
      <c r="E288" s="14" t="s">
        <v>74</v>
      </c>
      <c r="F288" s="2" t="s">
        <v>49</v>
      </c>
      <c r="G288" s="4" t="s">
        <v>377</v>
      </c>
      <c r="H288" s="4" t="s">
        <v>378</v>
      </c>
      <c r="I288" s="4" t="s">
        <v>106</v>
      </c>
      <c r="J288" s="4" t="s">
        <v>520</v>
      </c>
      <c r="K288" s="4" t="s">
        <v>229</v>
      </c>
      <c r="L288" s="4">
        <v>3</v>
      </c>
      <c r="M288" s="4">
        <v>287450.80249999999</v>
      </c>
      <c r="N288" s="6">
        <f t="shared" si="12"/>
        <v>862352.40749999997</v>
      </c>
      <c r="O288" s="6">
        <f t="shared" si="13"/>
        <v>1000328.7926999999</v>
      </c>
      <c r="P288" s="4">
        <v>0</v>
      </c>
      <c r="Q288" s="17" t="s">
        <v>57</v>
      </c>
      <c r="R288" s="2" t="s">
        <v>600</v>
      </c>
      <c r="S288" s="5" t="s">
        <v>68</v>
      </c>
      <c r="T288" s="4" t="s">
        <v>558</v>
      </c>
      <c r="U288" s="4"/>
      <c r="V288" s="4" t="s">
        <v>596</v>
      </c>
      <c r="W288" s="19">
        <v>46044</v>
      </c>
      <c r="X288" s="6">
        <v>862352.40749999997</v>
      </c>
      <c r="Y288" s="4">
        <f t="shared" si="14"/>
        <v>862352.40749999997</v>
      </c>
      <c r="Z288" s="4"/>
      <c r="AA288" s="4"/>
      <c r="AB288" s="17" t="s">
        <v>57</v>
      </c>
      <c r="AC288" s="4"/>
      <c r="AD288" s="4">
        <v>10013500</v>
      </c>
      <c r="AE288" s="4" t="s">
        <v>231</v>
      </c>
    </row>
    <row r="289" spans="1:31" s="1" customFormat="1" ht="18" customHeight="1" x14ac:dyDescent="0.25">
      <c r="A289" s="4">
        <v>10013529</v>
      </c>
      <c r="B289" s="2" t="s">
        <v>47</v>
      </c>
      <c r="C289" s="5" t="s">
        <v>48</v>
      </c>
      <c r="D289" s="13" t="s">
        <v>878</v>
      </c>
      <c r="E289" s="14" t="s">
        <v>74</v>
      </c>
      <c r="F289" s="2" t="s">
        <v>49</v>
      </c>
      <c r="G289" s="4" t="s">
        <v>379</v>
      </c>
      <c r="H289" s="4" t="s">
        <v>126</v>
      </c>
      <c r="I289" s="4" t="s">
        <v>380</v>
      </c>
      <c r="J289" s="4" t="s">
        <v>521</v>
      </c>
      <c r="K289" s="4" t="s">
        <v>229</v>
      </c>
      <c r="L289" s="4">
        <v>7</v>
      </c>
      <c r="M289" s="4">
        <v>55890.882900000004</v>
      </c>
      <c r="N289" s="6">
        <f t="shared" si="12"/>
        <v>391236.18030000001</v>
      </c>
      <c r="O289" s="6">
        <f t="shared" si="13"/>
        <v>453833.969148</v>
      </c>
      <c r="P289" s="4">
        <v>0</v>
      </c>
      <c r="Q289" s="17" t="s">
        <v>57</v>
      </c>
      <c r="R289" s="2" t="s">
        <v>600</v>
      </c>
      <c r="S289" s="5" t="s">
        <v>68</v>
      </c>
      <c r="T289" s="4" t="s">
        <v>558</v>
      </c>
      <c r="U289" s="4"/>
      <c r="V289" s="4" t="s">
        <v>596</v>
      </c>
      <c r="W289" s="19">
        <v>46044</v>
      </c>
      <c r="X289" s="6">
        <v>391236.18030000001</v>
      </c>
      <c r="Y289" s="4">
        <f t="shared" si="14"/>
        <v>391236.18030000001</v>
      </c>
      <c r="Z289" s="4"/>
      <c r="AA289" s="4"/>
      <c r="AB289" s="17" t="s">
        <v>57</v>
      </c>
      <c r="AC289" s="4"/>
      <c r="AD289" s="4">
        <v>10013529</v>
      </c>
      <c r="AE289" s="4" t="s">
        <v>231</v>
      </c>
    </row>
    <row r="290" spans="1:31" s="1" customFormat="1" ht="18" customHeight="1" x14ac:dyDescent="0.25">
      <c r="A290" s="4">
        <v>10013540</v>
      </c>
      <c r="B290" s="2" t="s">
        <v>47</v>
      </c>
      <c r="C290" s="5" t="s">
        <v>48</v>
      </c>
      <c r="D290" s="13" t="s">
        <v>879</v>
      </c>
      <c r="E290" s="14" t="s">
        <v>74</v>
      </c>
      <c r="F290" s="2" t="s">
        <v>49</v>
      </c>
      <c r="G290" s="4" t="s">
        <v>348</v>
      </c>
      <c r="H290" s="4" t="s">
        <v>126</v>
      </c>
      <c r="I290" s="4" t="s">
        <v>349</v>
      </c>
      <c r="J290" s="4" t="s">
        <v>522</v>
      </c>
      <c r="K290" s="4" t="s">
        <v>229</v>
      </c>
      <c r="L290" s="4">
        <v>2</v>
      </c>
      <c r="M290" s="4">
        <v>2597400.9372999999</v>
      </c>
      <c r="N290" s="6">
        <f t="shared" si="12"/>
        <v>5194801.8745999997</v>
      </c>
      <c r="O290" s="6">
        <f t="shared" si="13"/>
        <v>6025970.1745359991</v>
      </c>
      <c r="P290" s="4">
        <v>0</v>
      </c>
      <c r="Q290" s="17" t="s">
        <v>57</v>
      </c>
      <c r="R290" s="2" t="s">
        <v>600</v>
      </c>
      <c r="S290" s="5" t="s">
        <v>68</v>
      </c>
      <c r="T290" s="4" t="s">
        <v>558</v>
      </c>
      <c r="U290" s="4"/>
      <c r="V290" s="4" t="s">
        <v>596</v>
      </c>
      <c r="W290" s="19">
        <v>46044</v>
      </c>
      <c r="X290" s="6">
        <v>5194801.8745999997</v>
      </c>
      <c r="Y290" s="4">
        <f t="shared" si="14"/>
        <v>5194801.8745999997</v>
      </c>
      <c r="Z290" s="4"/>
      <c r="AA290" s="4"/>
      <c r="AB290" s="17" t="s">
        <v>57</v>
      </c>
      <c r="AC290" s="4"/>
      <c r="AD290" s="4">
        <v>10013540</v>
      </c>
      <c r="AE290" s="4" t="s">
        <v>231</v>
      </c>
    </row>
    <row r="291" spans="1:31" s="1" customFormat="1" ht="18" customHeight="1" x14ac:dyDescent="0.25">
      <c r="A291" s="4">
        <v>10013542</v>
      </c>
      <c r="B291" s="2" t="s">
        <v>47</v>
      </c>
      <c r="C291" s="5" t="s">
        <v>48</v>
      </c>
      <c r="D291" s="13" t="s">
        <v>880</v>
      </c>
      <c r="E291" s="14" t="s">
        <v>74</v>
      </c>
      <c r="F291" s="2" t="s">
        <v>49</v>
      </c>
      <c r="G291" s="4" t="s">
        <v>348</v>
      </c>
      <c r="H291" s="4" t="s">
        <v>126</v>
      </c>
      <c r="I291" s="4" t="s">
        <v>349</v>
      </c>
      <c r="J291" s="4" t="s">
        <v>523</v>
      </c>
      <c r="K291" s="4" t="s">
        <v>229</v>
      </c>
      <c r="L291" s="4">
        <v>2</v>
      </c>
      <c r="M291" s="4">
        <v>9144.2566000000006</v>
      </c>
      <c r="N291" s="6">
        <f t="shared" si="12"/>
        <v>18288.513200000001</v>
      </c>
      <c r="O291" s="6">
        <f t="shared" si="13"/>
        <v>21214.675311999999</v>
      </c>
      <c r="P291" s="4">
        <v>0</v>
      </c>
      <c r="Q291" s="17" t="s">
        <v>57</v>
      </c>
      <c r="R291" s="2" t="s">
        <v>600</v>
      </c>
      <c r="S291" s="5" t="s">
        <v>68</v>
      </c>
      <c r="T291" s="4" t="s">
        <v>558</v>
      </c>
      <c r="U291" s="4"/>
      <c r="V291" s="4" t="s">
        <v>596</v>
      </c>
      <c r="W291" s="19">
        <v>46044</v>
      </c>
      <c r="X291" s="6">
        <v>18288.513200000001</v>
      </c>
      <c r="Y291" s="4">
        <f t="shared" si="14"/>
        <v>18288.513200000001</v>
      </c>
      <c r="Z291" s="4"/>
      <c r="AA291" s="4"/>
      <c r="AB291" s="17" t="s">
        <v>57</v>
      </c>
      <c r="AC291" s="4"/>
      <c r="AD291" s="4">
        <v>10013542</v>
      </c>
      <c r="AE291" s="4" t="s">
        <v>231</v>
      </c>
    </row>
    <row r="292" spans="1:31" s="1" customFormat="1" ht="18" customHeight="1" x14ac:dyDescent="0.25">
      <c r="A292" s="4">
        <v>10013543</v>
      </c>
      <c r="B292" s="2" t="s">
        <v>47</v>
      </c>
      <c r="C292" s="5" t="s">
        <v>48</v>
      </c>
      <c r="D292" s="13" t="s">
        <v>881</v>
      </c>
      <c r="E292" s="14" t="s">
        <v>74</v>
      </c>
      <c r="F292" s="2" t="s">
        <v>49</v>
      </c>
      <c r="G292" s="4" t="s">
        <v>348</v>
      </c>
      <c r="H292" s="4" t="s">
        <v>126</v>
      </c>
      <c r="I292" s="4" t="s">
        <v>349</v>
      </c>
      <c r="J292" s="4" t="s">
        <v>524</v>
      </c>
      <c r="K292" s="4" t="s">
        <v>229</v>
      </c>
      <c r="L292" s="4">
        <v>2</v>
      </c>
      <c r="M292" s="4">
        <v>2676707.0499000004</v>
      </c>
      <c r="N292" s="6">
        <f t="shared" si="12"/>
        <v>5353414.0998000009</v>
      </c>
      <c r="O292" s="6">
        <f t="shared" si="13"/>
        <v>6209960.3557680007</v>
      </c>
      <c r="P292" s="4">
        <v>0</v>
      </c>
      <c r="Q292" s="17" t="s">
        <v>57</v>
      </c>
      <c r="R292" s="2" t="s">
        <v>600</v>
      </c>
      <c r="S292" s="5" t="s">
        <v>68</v>
      </c>
      <c r="T292" s="4" t="s">
        <v>558</v>
      </c>
      <c r="U292" s="4"/>
      <c r="V292" s="4" t="s">
        <v>596</v>
      </c>
      <c r="W292" s="19">
        <v>46044</v>
      </c>
      <c r="X292" s="6">
        <v>5353414.0998000009</v>
      </c>
      <c r="Y292" s="4">
        <f t="shared" si="14"/>
        <v>5353414.0998000009</v>
      </c>
      <c r="Z292" s="4"/>
      <c r="AA292" s="4"/>
      <c r="AB292" s="17" t="s">
        <v>57</v>
      </c>
      <c r="AC292" s="4"/>
      <c r="AD292" s="4">
        <v>10013543</v>
      </c>
      <c r="AE292" s="4" t="s">
        <v>231</v>
      </c>
    </row>
    <row r="293" spans="1:31" s="1" customFormat="1" ht="18" customHeight="1" x14ac:dyDescent="0.25">
      <c r="A293" s="4">
        <v>10013548</v>
      </c>
      <c r="B293" s="2" t="s">
        <v>47</v>
      </c>
      <c r="C293" s="5" t="s">
        <v>48</v>
      </c>
      <c r="D293" s="13" t="s">
        <v>882</v>
      </c>
      <c r="E293" s="14" t="s">
        <v>74</v>
      </c>
      <c r="F293" s="2" t="s">
        <v>49</v>
      </c>
      <c r="G293" s="4" t="s">
        <v>381</v>
      </c>
      <c r="H293" s="4" t="s">
        <v>129</v>
      </c>
      <c r="I293" s="4" t="s">
        <v>382</v>
      </c>
      <c r="J293" s="4" t="s">
        <v>525</v>
      </c>
      <c r="K293" s="4" t="s">
        <v>229</v>
      </c>
      <c r="L293" s="4">
        <v>2</v>
      </c>
      <c r="M293" s="4">
        <v>119978.0635</v>
      </c>
      <c r="N293" s="6">
        <f t="shared" si="12"/>
        <v>239956.12700000001</v>
      </c>
      <c r="O293" s="6">
        <f t="shared" si="13"/>
        <v>278349.10732000001</v>
      </c>
      <c r="P293" s="4">
        <v>0</v>
      </c>
      <c r="Q293" s="17" t="s">
        <v>57</v>
      </c>
      <c r="R293" s="2" t="s">
        <v>600</v>
      </c>
      <c r="S293" s="5" t="s">
        <v>68</v>
      </c>
      <c r="T293" s="4" t="s">
        <v>558</v>
      </c>
      <c r="U293" s="4"/>
      <c r="V293" s="4" t="s">
        <v>596</v>
      </c>
      <c r="W293" s="19">
        <v>46044</v>
      </c>
      <c r="X293" s="6">
        <v>239956.12700000001</v>
      </c>
      <c r="Y293" s="4">
        <f t="shared" si="14"/>
        <v>239956.12700000001</v>
      </c>
      <c r="Z293" s="4"/>
      <c r="AA293" s="4"/>
      <c r="AB293" s="17" t="s">
        <v>57</v>
      </c>
      <c r="AC293" s="4"/>
      <c r="AD293" s="4">
        <v>10013548</v>
      </c>
      <c r="AE293" s="4" t="s">
        <v>231</v>
      </c>
    </row>
    <row r="294" spans="1:31" s="1" customFormat="1" ht="18" customHeight="1" x14ac:dyDescent="0.25">
      <c r="A294" s="4">
        <v>10013549</v>
      </c>
      <c r="B294" s="2" t="s">
        <v>47</v>
      </c>
      <c r="C294" s="5" t="s">
        <v>48</v>
      </c>
      <c r="D294" s="13" t="s">
        <v>883</v>
      </c>
      <c r="E294" s="14" t="s">
        <v>74</v>
      </c>
      <c r="F294" s="2" t="s">
        <v>49</v>
      </c>
      <c r="G294" s="4" t="s">
        <v>381</v>
      </c>
      <c r="H294" s="4" t="s">
        <v>129</v>
      </c>
      <c r="I294" s="4" t="s">
        <v>382</v>
      </c>
      <c r="J294" s="4" t="s">
        <v>526</v>
      </c>
      <c r="K294" s="4" t="s">
        <v>229</v>
      </c>
      <c r="L294" s="4">
        <v>2</v>
      </c>
      <c r="M294" s="4">
        <v>358715.38620000001</v>
      </c>
      <c r="N294" s="6">
        <f t="shared" si="12"/>
        <v>717430.77240000002</v>
      </c>
      <c r="O294" s="6">
        <f t="shared" si="13"/>
        <v>832219.69598399999</v>
      </c>
      <c r="P294" s="4">
        <v>0</v>
      </c>
      <c r="Q294" s="17" t="s">
        <v>57</v>
      </c>
      <c r="R294" s="2" t="s">
        <v>600</v>
      </c>
      <c r="S294" s="5" t="s">
        <v>68</v>
      </c>
      <c r="T294" s="4" t="s">
        <v>558</v>
      </c>
      <c r="U294" s="4"/>
      <c r="V294" s="4" t="s">
        <v>596</v>
      </c>
      <c r="W294" s="19">
        <v>46044</v>
      </c>
      <c r="X294" s="6">
        <v>717430.77240000002</v>
      </c>
      <c r="Y294" s="4">
        <f t="shared" si="14"/>
        <v>717430.77240000002</v>
      </c>
      <c r="Z294" s="4"/>
      <c r="AA294" s="4"/>
      <c r="AB294" s="17" t="s">
        <v>57</v>
      </c>
      <c r="AC294" s="4"/>
      <c r="AD294" s="4">
        <v>10013549</v>
      </c>
      <c r="AE294" s="4" t="s">
        <v>231</v>
      </c>
    </row>
    <row r="295" spans="1:31" s="1" customFormat="1" ht="18" customHeight="1" x14ac:dyDescent="0.25">
      <c r="A295" s="4">
        <v>10013551</v>
      </c>
      <c r="B295" s="2" t="s">
        <v>47</v>
      </c>
      <c r="C295" s="5" t="s">
        <v>48</v>
      </c>
      <c r="D295" s="13" t="s">
        <v>884</v>
      </c>
      <c r="E295" s="14" t="s">
        <v>74</v>
      </c>
      <c r="F295" s="2" t="s">
        <v>49</v>
      </c>
      <c r="G295" s="4" t="s">
        <v>381</v>
      </c>
      <c r="H295" s="4" t="s">
        <v>129</v>
      </c>
      <c r="I295" s="4" t="s">
        <v>382</v>
      </c>
      <c r="J295" s="4" t="s">
        <v>527</v>
      </c>
      <c r="K295" s="4" t="s">
        <v>229</v>
      </c>
      <c r="L295" s="4">
        <v>4</v>
      </c>
      <c r="M295" s="4">
        <v>130657.1107</v>
      </c>
      <c r="N295" s="6">
        <f t="shared" si="12"/>
        <v>522628.44280000002</v>
      </c>
      <c r="O295" s="6">
        <f t="shared" si="13"/>
        <v>606248.99364799995</v>
      </c>
      <c r="P295" s="4">
        <v>0</v>
      </c>
      <c r="Q295" s="17" t="s">
        <v>57</v>
      </c>
      <c r="R295" s="2" t="s">
        <v>600</v>
      </c>
      <c r="S295" s="5" t="s">
        <v>68</v>
      </c>
      <c r="T295" s="4" t="s">
        <v>558</v>
      </c>
      <c r="U295" s="4"/>
      <c r="V295" s="4" t="s">
        <v>596</v>
      </c>
      <c r="W295" s="19">
        <v>46044</v>
      </c>
      <c r="X295" s="6">
        <v>522628.44280000002</v>
      </c>
      <c r="Y295" s="4">
        <f t="shared" si="14"/>
        <v>522628.44280000002</v>
      </c>
      <c r="Z295" s="4"/>
      <c r="AA295" s="4"/>
      <c r="AB295" s="17" t="s">
        <v>57</v>
      </c>
      <c r="AC295" s="4"/>
      <c r="AD295" s="4">
        <v>10013551</v>
      </c>
      <c r="AE295" s="4" t="s">
        <v>231</v>
      </c>
    </row>
    <row r="296" spans="1:31" s="1" customFormat="1" ht="18" customHeight="1" x14ac:dyDescent="0.25">
      <c r="A296" s="4">
        <v>10013552</v>
      </c>
      <c r="B296" s="2" t="s">
        <v>47</v>
      </c>
      <c r="C296" s="5" t="s">
        <v>48</v>
      </c>
      <c r="D296" s="13" t="s">
        <v>885</v>
      </c>
      <c r="E296" s="14" t="s">
        <v>74</v>
      </c>
      <c r="F296" s="2" t="s">
        <v>49</v>
      </c>
      <c r="G296" s="4" t="s">
        <v>381</v>
      </c>
      <c r="H296" s="4" t="s">
        <v>129</v>
      </c>
      <c r="I296" s="4" t="s">
        <v>382</v>
      </c>
      <c r="J296" s="4" t="s">
        <v>528</v>
      </c>
      <c r="K296" s="4" t="s">
        <v>229</v>
      </c>
      <c r="L296" s="4">
        <v>8</v>
      </c>
      <c r="M296" s="4">
        <v>52782.609499999999</v>
      </c>
      <c r="N296" s="6">
        <f t="shared" si="12"/>
        <v>422260.87599999999</v>
      </c>
      <c r="O296" s="6">
        <f t="shared" si="13"/>
        <v>489822.61615999998</v>
      </c>
      <c r="P296" s="4">
        <v>0</v>
      </c>
      <c r="Q296" s="17" t="s">
        <v>57</v>
      </c>
      <c r="R296" s="2" t="s">
        <v>600</v>
      </c>
      <c r="S296" s="5" t="s">
        <v>68</v>
      </c>
      <c r="T296" s="4" t="s">
        <v>558</v>
      </c>
      <c r="U296" s="4"/>
      <c r="V296" s="4" t="s">
        <v>596</v>
      </c>
      <c r="W296" s="19">
        <v>46044</v>
      </c>
      <c r="X296" s="6">
        <v>422260.87599999999</v>
      </c>
      <c r="Y296" s="4">
        <f t="shared" si="14"/>
        <v>422260.87599999999</v>
      </c>
      <c r="Z296" s="4"/>
      <c r="AA296" s="4"/>
      <c r="AB296" s="17" t="s">
        <v>57</v>
      </c>
      <c r="AC296" s="4"/>
      <c r="AD296" s="4">
        <v>10013552</v>
      </c>
      <c r="AE296" s="4" t="s">
        <v>231</v>
      </c>
    </row>
    <row r="297" spans="1:31" s="1" customFormat="1" ht="18" customHeight="1" x14ac:dyDescent="0.25">
      <c r="A297" s="4">
        <v>10013553</v>
      </c>
      <c r="B297" s="2" t="s">
        <v>47</v>
      </c>
      <c r="C297" s="5" t="s">
        <v>48</v>
      </c>
      <c r="D297" s="13" t="s">
        <v>886</v>
      </c>
      <c r="E297" s="14" t="s">
        <v>74</v>
      </c>
      <c r="F297" s="2" t="s">
        <v>49</v>
      </c>
      <c r="G297" s="4" t="s">
        <v>381</v>
      </c>
      <c r="H297" s="4" t="s">
        <v>129</v>
      </c>
      <c r="I297" s="4" t="s">
        <v>382</v>
      </c>
      <c r="J297" s="4" t="s">
        <v>529</v>
      </c>
      <c r="K297" s="4" t="s">
        <v>229</v>
      </c>
      <c r="L297" s="4">
        <v>8</v>
      </c>
      <c r="M297" s="4">
        <v>66892.36510000001</v>
      </c>
      <c r="N297" s="6">
        <f t="shared" si="12"/>
        <v>535138.92080000008</v>
      </c>
      <c r="O297" s="6">
        <f t="shared" si="13"/>
        <v>620761.14812800009</v>
      </c>
      <c r="P297" s="4">
        <v>0</v>
      </c>
      <c r="Q297" s="17" t="s">
        <v>57</v>
      </c>
      <c r="R297" s="2" t="s">
        <v>600</v>
      </c>
      <c r="S297" s="5" t="s">
        <v>68</v>
      </c>
      <c r="T297" s="4" t="s">
        <v>558</v>
      </c>
      <c r="U297" s="4"/>
      <c r="V297" s="4" t="s">
        <v>596</v>
      </c>
      <c r="W297" s="19">
        <v>46044</v>
      </c>
      <c r="X297" s="6">
        <v>535138.92080000008</v>
      </c>
      <c r="Y297" s="4">
        <f t="shared" si="14"/>
        <v>535138.92080000008</v>
      </c>
      <c r="Z297" s="4"/>
      <c r="AA297" s="4"/>
      <c r="AB297" s="17" t="s">
        <v>57</v>
      </c>
      <c r="AC297" s="4"/>
      <c r="AD297" s="4">
        <v>10013553</v>
      </c>
      <c r="AE297" s="4" t="s">
        <v>231</v>
      </c>
    </row>
    <row r="298" spans="1:31" s="1" customFormat="1" ht="18" customHeight="1" x14ac:dyDescent="0.25">
      <c r="A298" s="4">
        <v>10013554</v>
      </c>
      <c r="B298" s="2" t="s">
        <v>47</v>
      </c>
      <c r="C298" s="5" t="s">
        <v>48</v>
      </c>
      <c r="D298" s="13" t="s">
        <v>887</v>
      </c>
      <c r="E298" s="14" t="s">
        <v>74</v>
      </c>
      <c r="F298" s="2" t="s">
        <v>49</v>
      </c>
      <c r="G298" s="4" t="s">
        <v>381</v>
      </c>
      <c r="H298" s="4" t="s">
        <v>129</v>
      </c>
      <c r="I298" s="4" t="s">
        <v>382</v>
      </c>
      <c r="J298" s="4" t="s">
        <v>530</v>
      </c>
      <c r="K298" s="4" t="s">
        <v>229</v>
      </c>
      <c r="L298" s="4">
        <v>4</v>
      </c>
      <c r="M298" s="4">
        <v>192970.8988</v>
      </c>
      <c r="N298" s="6">
        <f t="shared" si="12"/>
        <v>771883.59519999998</v>
      </c>
      <c r="O298" s="6">
        <f t="shared" si="13"/>
        <v>895384.97043199989</v>
      </c>
      <c r="P298" s="4">
        <v>0</v>
      </c>
      <c r="Q298" s="17" t="s">
        <v>57</v>
      </c>
      <c r="R298" s="2" t="s">
        <v>600</v>
      </c>
      <c r="S298" s="5" t="s">
        <v>68</v>
      </c>
      <c r="T298" s="4" t="s">
        <v>558</v>
      </c>
      <c r="U298" s="4"/>
      <c r="V298" s="4" t="s">
        <v>596</v>
      </c>
      <c r="W298" s="19">
        <v>46044</v>
      </c>
      <c r="X298" s="6">
        <v>771883.59519999998</v>
      </c>
      <c r="Y298" s="4">
        <f t="shared" si="14"/>
        <v>771883.59519999998</v>
      </c>
      <c r="Z298" s="4"/>
      <c r="AA298" s="4"/>
      <c r="AB298" s="17" t="s">
        <v>57</v>
      </c>
      <c r="AC298" s="4"/>
      <c r="AD298" s="4">
        <v>10013554</v>
      </c>
      <c r="AE298" s="4" t="s">
        <v>231</v>
      </c>
    </row>
    <row r="299" spans="1:31" s="1" customFormat="1" ht="18" customHeight="1" x14ac:dyDescent="0.25">
      <c r="A299" s="4">
        <v>10013560</v>
      </c>
      <c r="B299" s="2" t="s">
        <v>47</v>
      </c>
      <c r="C299" s="5" t="s">
        <v>48</v>
      </c>
      <c r="D299" s="13" t="s">
        <v>888</v>
      </c>
      <c r="E299" s="14" t="s">
        <v>74</v>
      </c>
      <c r="F299" s="2" t="s">
        <v>49</v>
      </c>
      <c r="G299" s="4" t="s">
        <v>356</v>
      </c>
      <c r="H299" s="4" t="s">
        <v>268</v>
      </c>
      <c r="I299" s="4" t="s">
        <v>357</v>
      </c>
      <c r="J299" s="4" t="s">
        <v>531</v>
      </c>
      <c r="K299" s="4" t="s">
        <v>229</v>
      </c>
      <c r="L299" s="4">
        <v>104</v>
      </c>
      <c r="M299" s="4">
        <v>1018.8946000000001</v>
      </c>
      <c r="N299" s="6">
        <f t="shared" si="12"/>
        <v>105965.0384</v>
      </c>
      <c r="O299" s="6">
        <f t="shared" si="13"/>
        <v>122919.444544</v>
      </c>
      <c r="P299" s="4">
        <v>0</v>
      </c>
      <c r="Q299" s="17" t="s">
        <v>57</v>
      </c>
      <c r="R299" s="2" t="s">
        <v>600</v>
      </c>
      <c r="S299" s="5" t="s">
        <v>68</v>
      </c>
      <c r="T299" s="4" t="s">
        <v>558</v>
      </c>
      <c r="U299" s="4"/>
      <c r="V299" s="4" t="s">
        <v>596</v>
      </c>
      <c r="W299" s="19">
        <v>46044</v>
      </c>
      <c r="X299" s="6">
        <v>105965.0384</v>
      </c>
      <c r="Y299" s="4">
        <f t="shared" si="14"/>
        <v>105965.0384</v>
      </c>
      <c r="Z299" s="4"/>
      <c r="AA299" s="4"/>
      <c r="AB299" s="17" t="s">
        <v>57</v>
      </c>
      <c r="AC299" s="4"/>
      <c r="AD299" s="4">
        <v>10013560</v>
      </c>
      <c r="AE299" s="4" t="s">
        <v>231</v>
      </c>
    </row>
    <row r="300" spans="1:31" s="1" customFormat="1" ht="18" customHeight="1" x14ac:dyDescent="0.25">
      <c r="A300" s="4">
        <v>10013564</v>
      </c>
      <c r="B300" s="2" t="s">
        <v>47</v>
      </c>
      <c r="C300" s="5" t="s">
        <v>48</v>
      </c>
      <c r="D300" s="13" t="s">
        <v>889</v>
      </c>
      <c r="E300" s="14" t="s">
        <v>74</v>
      </c>
      <c r="F300" s="2" t="s">
        <v>49</v>
      </c>
      <c r="G300" s="4" t="s">
        <v>383</v>
      </c>
      <c r="H300" s="4" t="s">
        <v>384</v>
      </c>
      <c r="I300" s="4" t="s">
        <v>106</v>
      </c>
      <c r="J300" s="4" t="s">
        <v>532</v>
      </c>
      <c r="K300" s="4" t="s">
        <v>229</v>
      </c>
      <c r="L300" s="4">
        <v>16</v>
      </c>
      <c r="M300" s="4">
        <v>109853.6045</v>
      </c>
      <c r="N300" s="6">
        <f t="shared" si="12"/>
        <v>1757657.672</v>
      </c>
      <c r="O300" s="6">
        <f t="shared" si="13"/>
        <v>2038882.89952</v>
      </c>
      <c r="P300" s="4">
        <v>0</v>
      </c>
      <c r="Q300" s="17" t="s">
        <v>57</v>
      </c>
      <c r="R300" s="2" t="s">
        <v>600</v>
      </c>
      <c r="S300" s="5" t="s">
        <v>68</v>
      </c>
      <c r="T300" s="4" t="s">
        <v>558</v>
      </c>
      <c r="U300" s="4"/>
      <c r="V300" s="4" t="s">
        <v>596</v>
      </c>
      <c r="W300" s="19">
        <v>46044</v>
      </c>
      <c r="X300" s="6">
        <v>1757657.672</v>
      </c>
      <c r="Y300" s="4">
        <f t="shared" si="14"/>
        <v>1757657.672</v>
      </c>
      <c r="Z300" s="4"/>
      <c r="AA300" s="4"/>
      <c r="AB300" s="17" t="s">
        <v>57</v>
      </c>
      <c r="AC300" s="4"/>
      <c r="AD300" s="4">
        <v>10013564</v>
      </c>
      <c r="AE300" s="4" t="s">
        <v>231</v>
      </c>
    </row>
    <row r="301" spans="1:31" s="1" customFormat="1" ht="18" customHeight="1" x14ac:dyDescent="0.25">
      <c r="A301" s="4">
        <v>10013566</v>
      </c>
      <c r="B301" s="2" t="s">
        <v>47</v>
      </c>
      <c r="C301" s="5" t="s">
        <v>48</v>
      </c>
      <c r="D301" s="13" t="s">
        <v>890</v>
      </c>
      <c r="E301" s="14" t="s">
        <v>74</v>
      </c>
      <c r="F301" s="2" t="s">
        <v>49</v>
      </c>
      <c r="G301" s="4" t="s">
        <v>383</v>
      </c>
      <c r="H301" s="4" t="s">
        <v>384</v>
      </c>
      <c r="I301" s="4" t="s">
        <v>106</v>
      </c>
      <c r="J301" s="4" t="s">
        <v>533</v>
      </c>
      <c r="K301" s="4" t="s">
        <v>229</v>
      </c>
      <c r="L301" s="4">
        <v>4</v>
      </c>
      <c r="M301" s="4">
        <v>19565.355800000001</v>
      </c>
      <c r="N301" s="6">
        <f t="shared" si="12"/>
        <v>78261.423200000005</v>
      </c>
      <c r="O301" s="6">
        <f t="shared" si="13"/>
        <v>90783.250912000003</v>
      </c>
      <c r="P301" s="4">
        <v>0</v>
      </c>
      <c r="Q301" s="17" t="s">
        <v>57</v>
      </c>
      <c r="R301" s="2" t="s">
        <v>600</v>
      </c>
      <c r="S301" s="5" t="s">
        <v>68</v>
      </c>
      <c r="T301" s="4" t="s">
        <v>558</v>
      </c>
      <c r="U301" s="4"/>
      <c r="V301" s="4" t="s">
        <v>596</v>
      </c>
      <c r="W301" s="19">
        <v>46044</v>
      </c>
      <c r="X301" s="6">
        <v>78261.423200000005</v>
      </c>
      <c r="Y301" s="4">
        <f t="shared" si="14"/>
        <v>78261.423200000005</v>
      </c>
      <c r="Z301" s="4"/>
      <c r="AA301" s="4"/>
      <c r="AB301" s="17" t="s">
        <v>57</v>
      </c>
      <c r="AC301" s="4"/>
      <c r="AD301" s="4">
        <v>10013566</v>
      </c>
      <c r="AE301" s="4" t="s">
        <v>231</v>
      </c>
    </row>
    <row r="302" spans="1:31" s="1" customFormat="1" ht="18" customHeight="1" x14ac:dyDescent="0.25">
      <c r="A302" s="4">
        <v>10013567</v>
      </c>
      <c r="B302" s="2" t="s">
        <v>47</v>
      </c>
      <c r="C302" s="5" t="s">
        <v>48</v>
      </c>
      <c r="D302" s="13" t="s">
        <v>891</v>
      </c>
      <c r="E302" s="14" t="s">
        <v>74</v>
      </c>
      <c r="F302" s="2" t="s">
        <v>49</v>
      </c>
      <c r="G302" s="4" t="s">
        <v>383</v>
      </c>
      <c r="H302" s="4" t="s">
        <v>384</v>
      </c>
      <c r="I302" s="4" t="s">
        <v>106</v>
      </c>
      <c r="J302" s="4" t="s">
        <v>534</v>
      </c>
      <c r="K302" s="4" t="s">
        <v>229</v>
      </c>
      <c r="L302" s="4">
        <v>6</v>
      </c>
      <c r="M302" s="4">
        <v>11427.096399999999</v>
      </c>
      <c r="N302" s="6">
        <f t="shared" si="12"/>
        <v>68562.578399999999</v>
      </c>
      <c r="O302" s="6">
        <f t="shared" si="13"/>
        <v>79532.590943999996</v>
      </c>
      <c r="P302" s="4">
        <v>0</v>
      </c>
      <c r="Q302" s="17" t="s">
        <v>57</v>
      </c>
      <c r="R302" s="2" t="s">
        <v>600</v>
      </c>
      <c r="S302" s="5" t="s">
        <v>68</v>
      </c>
      <c r="T302" s="4" t="s">
        <v>558</v>
      </c>
      <c r="U302" s="4"/>
      <c r="V302" s="4" t="s">
        <v>596</v>
      </c>
      <c r="W302" s="19">
        <v>46044</v>
      </c>
      <c r="X302" s="6">
        <v>68562.578399999999</v>
      </c>
      <c r="Y302" s="4">
        <f t="shared" si="14"/>
        <v>68562.578399999999</v>
      </c>
      <c r="Z302" s="4"/>
      <c r="AA302" s="4"/>
      <c r="AB302" s="17" t="s">
        <v>57</v>
      </c>
      <c r="AC302" s="4"/>
      <c r="AD302" s="4">
        <v>10013567</v>
      </c>
      <c r="AE302" s="4" t="s">
        <v>231</v>
      </c>
    </row>
    <row r="303" spans="1:31" s="1" customFormat="1" ht="18" customHeight="1" x14ac:dyDescent="0.25">
      <c r="A303" s="4">
        <v>10013568</v>
      </c>
      <c r="B303" s="2" t="s">
        <v>47</v>
      </c>
      <c r="C303" s="5" t="s">
        <v>48</v>
      </c>
      <c r="D303" s="13" t="s">
        <v>892</v>
      </c>
      <c r="E303" s="14" t="s">
        <v>74</v>
      </c>
      <c r="F303" s="2" t="s">
        <v>49</v>
      </c>
      <c r="G303" s="4" t="s">
        <v>383</v>
      </c>
      <c r="H303" s="4" t="s">
        <v>384</v>
      </c>
      <c r="I303" s="4" t="s">
        <v>106</v>
      </c>
      <c r="J303" s="4" t="s">
        <v>535</v>
      </c>
      <c r="K303" s="4" t="s">
        <v>229</v>
      </c>
      <c r="L303" s="4">
        <v>48</v>
      </c>
      <c r="M303" s="4">
        <v>82878.6924</v>
      </c>
      <c r="N303" s="6">
        <f t="shared" si="12"/>
        <v>3978177.2352</v>
      </c>
      <c r="O303" s="6">
        <f t="shared" si="13"/>
        <v>4614685.592832</v>
      </c>
      <c r="P303" s="4">
        <v>0</v>
      </c>
      <c r="Q303" s="17" t="s">
        <v>57</v>
      </c>
      <c r="R303" s="2" t="s">
        <v>600</v>
      </c>
      <c r="S303" s="5" t="s">
        <v>68</v>
      </c>
      <c r="T303" s="4" t="s">
        <v>558</v>
      </c>
      <c r="U303" s="4"/>
      <c r="V303" s="4" t="s">
        <v>596</v>
      </c>
      <c r="W303" s="19">
        <v>46044</v>
      </c>
      <c r="X303" s="6">
        <v>3978177.2352</v>
      </c>
      <c r="Y303" s="4">
        <f t="shared" si="14"/>
        <v>3978177.2352</v>
      </c>
      <c r="Z303" s="4"/>
      <c r="AA303" s="4"/>
      <c r="AB303" s="17" t="s">
        <v>57</v>
      </c>
      <c r="AC303" s="4"/>
      <c r="AD303" s="4">
        <v>10013568</v>
      </c>
      <c r="AE303" s="4" t="s">
        <v>231</v>
      </c>
    </row>
    <row r="304" spans="1:31" s="1" customFormat="1" ht="18" customHeight="1" x14ac:dyDescent="0.25">
      <c r="A304" s="4">
        <v>10013569</v>
      </c>
      <c r="B304" s="2" t="s">
        <v>47</v>
      </c>
      <c r="C304" s="5" t="s">
        <v>48</v>
      </c>
      <c r="D304" s="13" t="s">
        <v>893</v>
      </c>
      <c r="E304" s="14" t="s">
        <v>74</v>
      </c>
      <c r="F304" s="2" t="s">
        <v>49</v>
      </c>
      <c r="G304" s="4" t="s">
        <v>383</v>
      </c>
      <c r="H304" s="4" t="s">
        <v>384</v>
      </c>
      <c r="I304" s="4" t="s">
        <v>106</v>
      </c>
      <c r="J304" s="4" t="s">
        <v>536</v>
      </c>
      <c r="K304" s="4" t="s">
        <v>229</v>
      </c>
      <c r="L304" s="4">
        <v>18</v>
      </c>
      <c r="M304" s="4">
        <v>57432.122200000005</v>
      </c>
      <c r="N304" s="6">
        <f t="shared" ref="N304:N452" si="15">L304*M304</f>
        <v>1033778.1996000001</v>
      </c>
      <c r="O304" s="6">
        <f t="shared" si="13"/>
        <v>1199182.711536</v>
      </c>
      <c r="P304" s="4">
        <v>0</v>
      </c>
      <c r="Q304" s="17" t="s">
        <v>57</v>
      </c>
      <c r="R304" s="2" t="s">
        <v>600</v>
      </c>
      <c r="S304" s="5" t="s">
        <v>68</v>
      </c>
      <c r="T304" s="4" t="s">
        <v>558</v>
      </c>
      <c r="U304" s="4"/>
      <c r="V304" s="4" t="s">
        <v>596</v>
      </c>
      <c r="W304" s="19">
        <v>46044</v>
      </c>
      <c r="X304" s="6">
        <v>1033778.1996000001</v>
      </c>
      <c r="Y304" s="4">
        <f t="shared" si="14"/>
        <v>1033778.1996000001</v>
      </c>
      <c r="Z304" s="4"/>
      <c r="AA304" s="4"/>
      <c r="AB304" s="17" t="s">
        <v>57</v>
      </c>
      <c r="AC304" s="4"/>
      <c r="AD304" s="4">
        <v>10013569</v>
      </c>
      <c r="AE304" s="4" t="s">
        <v>231</v>
      </c>
    </row>
    <row r="305" spans="1:31" s="1" customFormat="1" ht="18" customHeight="1" x14ac:dyDescent="0.25">
      <c r="A305" s="4">
        <v>10013570</v>
      </c>
      <c r="B305" s="2" t="s">
        <v>47</v>
      </c>
      <c r="C305" s="5" t="s">
        <v>48</v>
      </c>
      <c r="D305" s="13" t="s">
        <v>894</v>
      </c>
      <c r="E305" s="14" t="s">
        <v>74</v>
      </c>
      <c r="F305" s="2" t="s">
        <v>49</v>
      </c>
      <c r="G305" s="4" t="s">
        <v>383</v>
      </c>
      <c r="H305" s="4" t="s">
        <v>384</v>
      </c>
      <c r="I305" s="4" t="s">
        <v>106</v>
      </c>
      <c r="J305" s="4" t="s">
        <v>537</v>
      </c>
      <c r="K305" s="4" t="s">
        <v>229</v>
      </c>
      <c r="L305" s="4">
        <v>44</v>
      </c>
      <c r="M305" s="4">
        <v>71625.710899999991</v>
      </c>
      <c r="N305" s="6">
        <f t="shared" si="15"/>
        <v>3151531.2795999995</v>
      </c>
      <c r="O305" s="6">
        <f t="shared" si="13"/>
        <v>3655776.2843359993</v>
      </c>
      <c r="P305" s="4">
        <v>0</v>
      </c>
      <c r="Q305" s="17" t="s">
        <v>57</v>
      </c>
      <c r="R305" s="2" t="s">
        <v>600</v>
      </c>
      <c r="S305" s="5" t="s">
        <v>68</v>
      </c>
      <c r="T305" s="4" t="s">
        <v>558</v>
      </c>
      <c r="U305" s="4"/>
      <c r="V305" s="4" t="s">
        <v>596</v>
      </c>
      <c r="W305" s="19">
        <v>46044</v>
      </c>
      <c r="X305" s="6">
        <v>3151531.2795999995</v>
      </c>
      <c r="Y305" s="4">
        <f t="shared" si="14"/>
        <v>3151531.2795999995</v>
      </c>
      <c r="Z305" s="4"/>
      <c r="AA305" s="4"/>
      <c r="AB305" s="17" t="s">
        <v>57</v>
      </c>
      <c r="AC305" s="4"/>
      <c r="AD305" s="4">
        <v>10013570</v>
      </c>
      <c r="AE305" s="4" t="s">
        <v>231</v>
      </c>
    </row>
    <row r="306" spans="1:31" s="1" customFormat="1" ht="18" customHeight="1" x14ac:dyDescent="0.25">
      <c r="A306" s="4">
        <v>10013571</v>
      </c>
      <c r="B306" s="2" t="s">
        <v>47</v>
      </c>
      <c r="C306" s="5" t="s">
        <v>48</v>
      </c>
      <c r="D306" s="13" t="s">
        <v>895</v>
      </c>
      <c r="E306" s="14" t="s">
        <v>74</v>
      </c>
      <c r="F306" s="2" t="s">
        <v>49</v>
      </c>
      <c r="G306" s="4" t="s">
        <v>383</v>
      </c>
      <c r="H306" s="4" t="s">
        <v>384</v>
      </c>
      <c r="I306" s="4" t="s">
        <v>106</v>
      </c>
      <c r="J306" s="4" t="s">
        <v>538</v>
      </c>
      <c r="K306" s="4" t="s">
        <v>229</v>
      </c>
      <c r="L306" s="4">
        <v>15</v>
      </c>
      <c r="M306" s="4">
        <v>87986.0628</v>
      </c>
      <c r="N306" s="6">
        <f t="shared" si="15"/>
        <v>1319790.942</v>
      </c>
      <c r="O306" s="6">
        <f t="shared" si="13"/>
        <v>1530957.49272</v>
      </c>
      <c r="P306" s="4">
        <v>0</v>
      </c>
      <c r="Q306" s="17" t="s">
        <v>57</v>
      </c>
      <c r="R306" s="2" t="s">
        <v>600</v>
      </c>
      <c r="S306" s="5" t="s">
        <v>68</v>
      </c>
      <c r="T306" s="4" t="s">
        <v>558</v>
      </c>
      <c r="U306" s="4"/>
      <c r="V306" s="4" t="s">
        <v>596</v>
      </c>
      <c r="W306" s="19">
        <v>46044</v>
      </c>
      <c r="X306" s="6">
        <v>1319790.942</v>
      </c>
      <c r="Y306" s="4">
        <f t="shared" si="14"/>
        <v>1319790.942</v>
      </c>
      <c r="Z306" s="4"/>
      <c r="AA306" s="4"/>
      <c r="AB306" s="17" t="s">
        <v>57</v>
      </c>
      <c r="AC306" s="4"/>
      <c r="AD306" s="4">
        <v>10013571</v>
      </c>
      <c r="AE306" s="4" t="s">
        <v>231</v>
      </c>
    </row>
    <row r="307" spans="1:31" s="1" customFormat="1" ht="18" customHeight="1" x14ac:dyDescent="0.25">
      <c r="A307" s="4">
        <v>10013572</v>
      </c>
      <c r="B307" s="2" t="s">
        <v>47</v>
      </c>
      <c r="C307" s="5" t="s">
        <v>48</v>
      </c>
      <c r="D307" s="13" t="s">
        <v>896</v>
      </c>
      <c r="E307" s="14" t="s">
        <v>74</v>
      </c>
      <c r="F307" s="2" t="s">
        <v>49</v>
      </c>
      <c r="G307" s="4" t="s">
        <v>383</v>
      </c>
      <c r="H307" s="4" t="s">
        <v>384</v>
      </c>
      <c r="I307" s="4" t="s">
        <v>106</v>
      </c>
      <c r="J307" s="4" t="s">
        <v>539</v>
      </c>
      <c r="K307" s="4" t="s">
        <v>229</v>
      </c>
      <c r="L307" s="4">
        <v>10</v>
      </c>
      <c r="M307" s="4">
        <v>104578.56789999999</v>
      </c>
      <c r="N307" s="6">
        <f t="shared" si="15"/>
        <v>1045785.679</v>
      </c>
      <c r="O307" s="6">
        <f t="shared" si="13"/>
        <v>1213111.3876399999</v>
      </c>
      <c r="P307" s="4">
        <v>0</v>
      </c>
      <c r="Q307" s="17" t="s">
        <v>57</v>
      </c>
      <c r="R307" s="2" t="s">
        <v>600</v>
      </c>
      <c r="S307" s="5" t="s">
        <v>68</v>
      </c>
      <c r="T307" s="4" t="s">
        <v>558</v>
      </c>
      <c r="U307" s="4"/>
      <c r="V307" s="4" t="s">
        <v>596</v>
      </c>
      <c r="W307" s="19">
        <v>46044</v>
      </c>
      <c r="X307" s="6">
        <v>1045785.679</v>
      </c>
      <c r="Y307" s="4">
        <f t="shared" si="14"/>
        <v>1045785.679</v>
      </c>
      <c r="Z307" s="4"/>
      <c r="AA307" s="4"/>
      <c r="AB307" s="17" t="s">
        <v>57</v>
      </c>
      <c r="AC307" s="4"/>
      <c r="AD307" s="4">
        <v>10013572</v>
      </c>
      <c r="AE307" s="4" t="s">
        <v>231</v>
      </c>
    </row>
    <row r="308" spans="1:31" s="1" customFormat="1" ht="18" customHeight="1" x14ac:dyDescent="0.25">
      <c r="A308" s="4">
        <v>10013573</v>
      </c>
      <c r="B308" s="2" t="s">
        <v>47</v>
      </c>
      <c r="C308" s="5" t="s">
        <v>48</v>
      </c>
      <c r="D308" s="13" t="s">
        <v>897</v>
      </c>
      <c r="E308" s="14" t="s">
        <v>74</v>
      </c>
      <c r="F308" s="2" t="s">
        <v>49</v>
      </c>
      <c r="G308" s="4" t="s">
        <v>383</v>
      </c>
      <c r="H308" s="4" t="s">
        <v>384</v>
      </c>
      <c r="I308" s="4" t="s">
        <v>106</v>
      </c>
      <c r="J308" s="4" t="s">
        <v>540</v>
      </c>
      <c r="K308" s="4" t="s">
        <v>229</v>
      </c>
      <c r="L308" s="4">
        <v>6</v>
      </c>
      <c r="M308" s="4">
        <v>128200.156</v>
      </c>
      <c r="N308" s="6">
        <f t="shared" si="15"/>
        <v>769200.93599999999</v>
      </c>
      <c r="O308" s="6">
        <f t="shared" si="13"/>
        <v>892273.08575999993</v>
      </c>
      <c r="P308" s="4">
        <v>0</v>
      </c>
      <c r="Q308" s="17" t="s">
        <v>57</v>
      </c>
      <c r="R308" s="2" t="s">
        <v>600</v>
      </c>
      <c r="S308" s="5" t="s">
        <v>68</v>
      </c>
      <c r="T308" s="4" t="s">
        <v>558</v>
      </c>
      <c r="U308" s="4"/>
      <c r="V308" s="4" t="s">
        <v>596</v>
      </c>
      <c r="W308" s="19">
        <v>46044</v>
      </c>
      <c r="X308" s="6">
        <v>769200.93599999999</v>
      </c>
      <c r="Y308" s="4">
        <f t="shared" si="14"/>
        <v>769200.93599999999</v>
      </c>
      <c r="Z308" s="4"/>
      <c r="AA308" s="4"/>
      <c r="AB308" s="17" t="s">
        <v>57</v>
      </c>
      <c r="AC308" s="4"/>
      <c r="AD308" s="4">
        <v>10013573</v>
      </c>
      <c r="AE308" s="4" t="s">
        <v>231</v>
      </c>
    </row>
    <row r="309" spans="1:31" s="1" customFormat="1" ht="18" customHeight="1" x14ac:dyDescent="0.25">
      <c r="A309" s="4">
        <v>10013574</v>
      </c>
      <c r="B309" s="2" t="s">
        <v>47</v>
      </c>
      <c r="C309" s="5" t="s">
        <v>48</v>
      </c>
      <c r="D309" s="13" t="s">
        <v>898</v>
      </c>
      <c r="E309" s="14" t="s">
        <v>74</v>
      </c>
      <c r="F309" s="2" t="s">
        <v>49</v>
      </c>
      <c r="G309" s="4" t="s">
        <v>383</v>
      </c>
      <c r="H309" s="4" t="s">
        <v>384</v>
      </c>
      <c r="I309" s="4" t="s">
        <v>106</v>
      </c>
      <c r="J309" s="4" t="s">
        <v>541</v>
      </c>
      <c r="K309" s="4" t="s">
        <v>229</v>
      </c>
      <c r="L309" s="4">
        <v>41</v>
      </c>
      <c r="M309" s="4">
        <v>87089.693500000008</v>
      </c>
      <c r="N309" s="6">
        <f t="shared" si="15"/>
        <v>3570677.4335000003</v>
      </c>
      <c r="O309" s="6">
        <f t="shared" si="13"/>
        <v>4141985.8228600002</v>
      </c>
      <c r="P309" s="4">
        <v>0</v>
      </c>
      <c r="Q309" s="17" t="s">
        <v>57</v>
      </c>
      <c r="R309" s="2" t="s">
        <v>600</v>
      </c>
      <c r="S309" s="5" t="s">
        <v>68</v>
      </c>
      <c r="T309" s="4" t="s">
        <v>558</v>
      </c>
      <c r="U309" s="4"/>
      <c r="V309" s="4" t="s">
        <v>596</v>
      </c>
      <c r="W309" s="19">
        <v>46044</v>
      </c>
      <c r="X309" s="6">
        <v>3570677.4335000003</v>
      </c>
      <c r="Y309" s="4">
        <f t="shared" si="14"/>
        <v>3570677.4335000003</v>
      </c>
      <c r="Z309" s="4"/>
      <c r="AA309" s="4"/>
      <c r="AB309" s="17" t="s">
        <v>57</v>
      </c>
      <c r="AC309" s="4"/>
      <c r="AD309" s="4">
        <v>10013574</v>
      </c>
      <c r="AE309" s="4" t="s">
        <v>231</v>
      </c>
    </row>
    <row r="310" spans="1:31" s="1" customFormat="1" ht="18" customHeight="1" x14ac:dyDescent="0.25">
      <c r="A310" s="4">
        <v>10013575</v>
      </c>
      <c r="B310" s="2" t="s">
        <v>47</v>
      </c>
      <c r="C310" s="5" t="s">
        <v>48</v>
      </c>
      <c r="D310" s="13" t="s">
        <v>899</v>
      </c>
      <c r="E310" s="14" t="s">
        <v>74</v>
      </c>
      <c r="F310" s="2" t="s">
        <v>49</v>
      </c>
      <c r="G310" s="4" t="s">
        <v>383</v>
      </c>
      <c r="H310" s="4" t="s">
        <v>384</v>
      </c>
      <c r="I310" s="4" t="s">
        <v>106</v>
      </c>
      <c r="J310" s="4" t="s">
        <v>542</v>
      </c>
      <c r="K310" s="4" t="s">
        <v>229</v>
      </c>
      <c r="L310" s="4">
        <v>6</v>
      </c>
      <c r="M310" s="4">
        <v>113593.8505</v>
      </c>
      <c r="N310" s="6">
        <f t="shared" si="15"/>
        <v>681563.103</v>
      </c>
      <c r="O310" s="6">
        <f t="shared" si="13"/>
        <v>790613.19947999995</v>
      </c>
      <c r="P310" s="4">
        <v>0</v>
      </c>
      <c r="Q310" s="17" t="s">
        <v>57</v>
      </c>
      <c r="R310" s="2" t="s">
        <v>600</v>
      </c>
      <c r="S310" s="5" t="s">
        <v>68</v>
      </c>
      <c r="T310" s="4" t="s">
        <v>558</v>
      </c>
      <c r="U310" s="4"/>
      <c r="V310" s="4" t="s">
        <v>596</v>
      </c>
      <c r="W310" s="19">
        <v>46044</v>
      </c>
      <c r="X310" s="6">
        <v>681563.103</v>
      </c>
      <c r="Y310" s="4">
        <f t="shared" si="14"/>
        <v>681563.103</v>
      </c>
      <c r="Z310" s="4"/>
      <c r="AA310" s="4"/>
      <c r="AB310" s="17" t="s">
        <v>57</v>
      </c>
      <c r="AC310" s="4"/>
      <c r="AD310" s="4">
        <v>10013575</v>
      </c>
      <c r="AE310" s="4" t="s">
        <v>231</v>
      </c>
    </row>
    <row r="311" spans="1:31" s="1" customFormat="1" ht="18" customHeight="1" x14ac:dyDescent="0.25">
      <c r="A311" s="4">
        <v>10013576</v>
      </c>
      <c r="B311" s="2" t="s">
        <v>47</v>
      </c>
      <c r="C311" s="5" t="s">
        <v>48</v>
      </c>
      <c r="D311" s="13" t="s">
        <v>900</v>
      </c>
      <c r="E311" s="14" t="s">
        <v>74</v>
      </c>
      <c r="F311" s="2" t="s">
        <v>49</v>
      </c>
      <c r="G311" s="4" t="s">
        <v>383</v>
      </c>
      <c r="H311" s="4" t="s">
        <v>384</v>
      </c>
      <c r="I311" s="4" t="s">
        <v>106</v>
      </c>
      <c r="J311" s="4" t="s">
        <v>543</v>
      </c>
      <c r="K311" s="4" t="s">
        <v>229</v>
      </c>
      <c r="L311" s="4">
        <v>12</v>
      </c>
      <c r="M311" s="4">
        <v>45147.348700000002</v>
      </c>
      <c r="N311" s="6">
        <f t="shared" si="15"/>
        <v>541768.18440000003</v>
      </c>
      <c r="O311" s="6">
        <f t="shared" si="13"/>
        <v>628451.09390400001</v>
      </c>
      <c r="P311" s="4">
        <v>0</v>
      </c>
      <c r="Q311" s="17" t="s">
        <v>57</v>
      </c>
      <c r="R311" s="2" t="s">
        <v>600</v>
      </c>
      <c r="S311" s="5" t="s">
        <v>68</v>
      </c>
      <c r="T311" s="4" t="s">
        <v>558</v>
      </c>
      <c r="U311" s="4"/>
      <c r="V311" s="4" t="s">
        <v>596</v>
      </c>
      <c r="W311" s="19">
        <v>46044</v>
      </c>
      <c r="X311" s="6">
        <v>541768.18440000003</v>
      </c>
      <c r="Y311" s="4">
        <f t="shared" si="14"/>
        <v>541768.18440000003</v>
      </c>
      <c r="Z311" s="4"/>
      <c r="AA311" s="4"/>
      <c r="AB311" s="17" t="s">
        <v>57</v>
      </c>
      <c r="AC311" s="4"/>
      <c r="AD311" s="4">
        <v>10013576</v>
      </c>
      <c r="AE311" s="4" t="s">
        <v>231</v>
      </c>
    </row>
    <row r="312" spans="1:31" s="1" customFormat="1" ht="18" customHeight="1" x14ac:dyDescent="0.25">
      <c r="A312" s="4">
        <v>10013577</v>
      </c>
      <c r="B312" s="2" t="s">
        <v>47</v>
      </c>
      <c r="C312" s="5" t="s">
        <v>48</v>
      </c>
      <c r="D312" s="13" t="s">
        <v>901</v>
      </c>
      <c r="E312" s="14" t="s">
        <v>74</v>
      </c>
      <c r="F312" s="2" t="s">
        <v>49</v>
      </c>
      <c r="G312" s="4" t="s">
        <v>383</v>
      </c>
      <c r="H312" s="4" t="s">
        <v>384</v>
      </c>
      <c r="I312" s="4" t="s">
        <v>106</v>
      </c>
      <c r="J312" s="4" t="s">
        <v>544</v>
      </c>
      <c r="K312" s="4" t="s">
        <v>229</v>
      </c>
      <c r="L312" s="4">
        <v>12</v>
      </c>
      <c r="M312" s="4">
        <v>130147.66339999999</v>
      </c>
      <c r="N312" s="6">
        <f t="shared" si="15"/>
        <v>1561771.9608</v>
      </c>
      <c r="O312" s="6">
        <f t="shared" si="13"/>
        <v>1811655.474528</v>
      </c>
      <c r="P312" s="4">
        <v>0</v>
      </c>
      <c r="Q312" s="17" t="s">
        <v>57</v>
      </c>
      <c r="R312" s="2" t="s">
        <v>600</v>
      </c>
      <c r="S312" s="5" t="s">
        <v>68</v>
      </c>
      <c r="T312" s="4" t="s">
        <v>558</v>
      </c>
      <c r="U312" s="4"/>
      <c r="V312" s="4" t="s">
        <v>596</v>
      </c>
      <c r="W312" s="19">
        <v>46044</v>
      </c>
      <c r="X312" s="6">
        <v>1561771.9608</v>
      </c>
      <c r="Y312" s="4">
        <f t="shared" si="14"/>
        <v>1561771.9608</v>
      </c>
      <c r="Z312" s="4"/>
      <c r="AA312" s="4"/>
      <c r="AB312" s="17" t="s">
        <v>57</v>
      </c>
      <c r="AC312" s="4"/>
      <c r="AD312" s="4">
        <v>10013577</v>
      </c>
      <c r="AE312" s="4" t="s">
        <v>231</v>
      </c>
    </row>
    <row r="313" spans="1:31" s="1" customFormat="1" ht="18" customHeight="1" x14ac:dyDescent="0.25">
      <c r="A313" s="4">
        <v>10013578</v>
      </c>
      <c r="B313" s="2" t="s">
        <v>47</v>
      </c>
      <c r="C313" s="5" t="s">
        <v>48</v>
      </c>
      <c r="D313" s="13" t="s">
        <v>902</v>
      </c>
      <c r="E313" s="14" t="s">
        <v>74</v>
      </c>
      <c r="F313" s="2" t="s">
        <v>49</v>
      </c>
      <c r="G313" s="4" t="s">
        <v>383</v>
      </c>
      <c r="H313" s="4" t="s">
        <v>384</v>
      </c>
      <c r="I313" s="4" t="s">
        <v>106</v>
      </c>
      <c r="J313" s="4" t="s">
        <v>545</v>
      </c>
      <c r="K313" s="4" t="s">
        <v>229</v>
      </c>
      <c r="L313" s="4">
        <v>18</v>
      </c>
      <c r="M313" s="4">
        <v>71948.145900000003</v>
      </c>
      <c r="N313" s="6">
        <f t="shared" si="15"/>
        <v>1295066.6262000001</v>
      </c>
      <c r="O313" s="6">
        <f t="shared" si="13"/>
        <v>1502277.286392</v>
      </c>
      <c r="P313" s="4">
        <v>0</v>
      </c>
      <c r="Q313" s="17" t="s">
        <v>57</v>
      </c>
      <c r="R313" s="2" t="s">
        <v>600</v>
      </c>
      <c r="S313" s="5" t="s">
        <v>68</v>
      </c>
      <c r="T313" s="4" t="s">
        <v>558</v>
      </c>
      <c r="U313" s="4"/>
      <c r="V313" s="4" t="s">
        <v>596</v>
      </c>
      <c r="W313" s="19">
        <v>46044</v>
      </c>
      <c r="X313" s="6">
        <v>1295066.6262000001</v>
      </c>
      <c r="Y313" s="4">
        <f t="shared" si="14"/>
        <v>1295066.6262000001</v>
      </c>
      <c r="Z313" s="4"/>
      <c r="AA313" s="4"/>
      <c r="AB313" s="17" t="s">
        <v>57</v>
      </c>
      <c r="AC313" s="4"/>
      <c r="AD313" s="4">
        <v>10013578</v>
      </c>
      <c r="AE313" s="4" t="s">
        <v>231</v>
      </c>
    </row>
    <row r="314" spans="1:31" s="1" customFormat="1" ht="18" customHeight="1" x14ac:dyDescent="0.25">
      <c r="A314" s="4">
        <v>10013579</v>
      </c>
      <c r="B314" s="2" t="s">
        <v>47</v>
      </c>
      <c r="C314" s="5" t="s">
        <v>48</v>
      </c>
      <c r="D314" s="13" t="s">
        <v>903</v>
      </c>
      <c r="E314" s="14" t="s">
        <v>74</v>
      </c>
      <c r="F314" s="2" t="s">
        <v>49</v>
      </c>
      <c r="G314" s="4" t="s">
        <v>383</v>
      </c>
      <c r="H314" s="4" t="s">
        <v>384</v>
      </c>
      <c r="I314" s="4" t="s">
        <v>106</v>
      </c>
      <c r="J314" s="4" t="s">
        <v>546</v>
      </c>
      <c r="K314" s="4" t="s">
        <v>229</v>
      </c>
      <c r="L314" s="4">
        <v>12</v>
      </c>
      <c r="M314" s="4">
        <v>16315.211000000001</v>
      </c>
      <c r="N314" s="6">
        <f t="shared" si="15"/>
        <v>195782.53200000001</v>
      </c>
      <c r="O314" s="6">
        <f t="shared" si="13"/>
        <v>227107.73712000001</v>
      </c>
      <c r="P314" s="4">
        <v>0</v>
      </c>
      <c r="Q314" s="17" t="s">
        <v>57</v>
      </c>
      <c r="R314" s="2" t="s">
        <v>600</v>
      </c>
      <c r="S314" s="5" t="s">
        <v>68</v>
      </c>
      <c r="T314" s="4" t="s">
        <v>558</v>
      </c>
      <c r="U314" s="4"/>
      <c r="V314" s="4" t="s">
        <v>596</v>
      </c>
      <c r="W314" s="19">
        <v>46044</v>
      </c>
      <c r="X314" s="6">
        <v>195782.53200000001</v>
      </c>
      <c r="Y314" s="4">
        <f t="shared" si="14"/>
        <v>195782.53200000001</v>
      </c>
      <c r="Z314" s="4"/>
      <c r="AA314" s="4"/>
      <c r="AB314" s="17" t="s">
        <v>57</v>
      </c>
      <c r="AC314" s="4"/>
      <c r="AD314" s="4">
        <v>10013579</v>
      </c>
      <c r="AE314" s="4" t="s">
        <v>231</v>
      </c>
    </row>
    <row r="315" spans="1:31" s="1" customFormat="1" ht="18" customHeight="1" x14ac:dyDescent="0.25">
      <c r="A315" s="4">
        <v>10013580</v>
      </c>
      <c r="B315" s="2" t="s">
        <v>47</v>
      </c>
      <c r="C315" s="5" t="s">
        <v>48</v>
      </c>
      <c r="D315" s="13" t="s">
        <v>904</v>
      </c>
      <c r="E315" s="14" t="s">
        <v>74</v>
      </c>
      <c r="F315" s="2" t="s">
        <v>49</v>
      </c>
      <c r="G315" s="4" t="s">
        <v>383</v>
      </c>
      <c r="H315" s="4" t="s">
        <v>384</v>
      </c>
      <c r="I315" s="4" t="s">
        <v>106</v>
      </c>
      <c r="J315" s="4" t="s">
        <v>547</v>
      </c>
      <c r="K315" s="4" t="s">
        <v>229</v>
      </c>
      <c r="L315" s="4">
        <v>14</v>
      </c>
      <c r="M315" s="4">
        <v>38208.547500000001</v>
      </c>
      <c r="N315" s="6">
        <f t="shared" si="15"/>
        <v>534919.66500000004</v>
      </c>
      <c r="O315" s="6">
        <f t="shared" si="13"/>
        <v>620506.81140000001</v>
      </c>
      <c r="P315" s="4">
        <v>0</v>
      </c>
      <c r="Q315" s="17" t="s">
        <v>57</v>
      </c>
      <c r="R315" s="2" t="s">
        <v>600</v>
      </c>
      <c r="S315" s="5" t="s">
        <v>68</v>
      </c>
      <c r="T315" s="4" t="s">
        <v>558</v>
      </c>
      <c r="U315" s="4"/>
      <c r="V315" s="4" t="s">
        <v>596</v>
      </c>
      <c r="W315" s="19">
        <v>46044</v>
      </c>
      <c r="X315" s="6">
        <v>534919.66500000004</v>
      </c>
      <c r="Y315" s="4">
        <f t="shared" si="14"/>
        <v>534919.66500000004</v>
      </c>
      <c r="Z315" s="4"/>
      <c r="AA315" s="4"/>
      <c r="AB315" s="17" t="s">
        <v>57</v>
      </c>
      <c r="AC315" s="4"/>
      <c r="AD315" s="4">
        <v>10013580</v>
      </c>
      <c r="AE315" s="4" t="s">
        <v>231</v>
      </c>
    </row>
    <row r="316" spans="1:31" s="1" customFormat="1" ht="18" customHeight="1" x14ac:dyDescent="0.25">
      <c r="A316" s="4">
        <v>10013585</v>
      </c>
      <c r="B316" s="2" t="s">
        <v>47</v>
      </c>
      <c r="C316" s="5" t="s">
        <v>48</v>
      </c>
      <c r="D316" s="13" t="s">
        <v>905</v>
      </c>
      <c r="E316" s="14" t="s">
        <v>74</v>
      </c>
      <c r="F316" s="2" t="s">
        <v>49</v>
      </c>
      <c r="G316" s="4" t="s">
        <v>338</v>
      </c>
      <c r="H316" s="4" t="s">
        <v>117</v>
      </c>
      <c r="I316" s="4" t="s">
        <v>339</v>
      </c>
      <c r="J316" s="4" t="s">
        <v>548</v>
      </c>
      <c r="K316" s="4" t="s">
        <v>229</v>
      </c>
      <c r="L316" s="4">
        <v>1</v>
      </c>
      <c r="M316" s="4">
        <v>76386773.212599993</v>
      </c>
      <c r="N316" s="6">
        <f t="shared" si="15"/>
        <v>76386773.212599993</v>
      </c>
      <c r="O316" s="6">
        <f t="shared" si="13"/>
        <v>88608656.926615983</v>
      </c>
      <c r="P316" s="4">
        <v>0</v>
      </c>
      <c r="Q316" s="17" t="s">
        <v>57</v>
      </c>
      <c r="R316" s="2" t="s">
        <v>600</v>
      </c>
      <c r="S316" s="5" t="s">
        <v>68</v>
      </c>
      <c r="T316" s="4" t="s">
        <v>558</v>
      </c>
      <c r="U316" s="4"/>
      <c r="V316" s="4" t="s">
        <v>596</v>
      </c>
      <c r="W316" s="19">
        <v>46044</v>
      </c>
      <c r="X316" s="6">
        <v>76386773.212599993</v>
      </c>
      <c r="Y316" s="4">
        <f t="shared" si="14"/>
        <v>76386773.212599993</v>
      </c>
      <c r="Z316" s="4"/>
      <c r="AA316" s="4"/>
      <c r="AB316" s="17" t="s">
        <v>57</v>
      </c>
      <c r="AC316" s="4"/>
      <c r="AD316" s="4">
        <v>10013585</v>
      </c>
      <c r="AE316" s="4" t="s">
        <v>231</v>
      </c>
    </row>
    <row r="317" spans="1:31" s="1" customFormat="1" ht="18" customHeight="1" x14ac:dyDescent="0.25">
      <c r="A317" s="4">
        <v>10013586</v>
      </c>
      <c r="B317" s="2" t="s">
        <v>47</v>
      </c>
      <c r="C317" s="5" t="s">
        <v>48</v>
      </c>
      <c r="D317" s="13" t="s">
        <v>906</v>
      </c>
      <c r="E317" s="14" t="s">
        <v>74</v>
      </c>
      <c r="F317" s="2" t="s">
        <v>49</v>
      </c>
      <c r="G317" s="4" t="s">
        <v>385</v>
      </c>
      <c r="H317" s="4" t="s">
        <v>386</v>
      </c>
      <c r="I317" s="4" t="s">
        <v>387</v>
      </c>
      <c r="J317" s="4" t="s">
        <v>549</v>
      </c>
      <c r="K317" s="4" t="s">
        <v>229</v>
      </c>
      <c r="L317" s="4">
        <v>6</v>
      </c>
      <c r="M317" s="4">
        <v>72889.656100000007</v>
      </c>
      <c r="N317" s="6">
        <f t="shared" si="15"/>
        <v>437337.93660000002</v>
      </c>
      <c r="O317" s="6">
        <f t="shared" si="13"/>
        <v>507312.00645599997</v>
      </c>
      <c r="P317" s="4">
        <v>0</v>
      </c>
      <c r="Q317" s="17" t="s">
        <v>57</v>
      </c>
      <c r="R317" s="2" t="s">
        <v>600</v>
      </c>
      <c r="S317" s="5" t="s">
        <v>68</v>
      </c>
      <c r="T317" s="4" t="s">
        <v>558</v>
      </c>
      <c r="U317" s="4"/>
      <c r="V317" s="4" t="s">
        <v>596</v>
      </c>
      <c r="W317" s="19">
        <v>46044</v>
      </c>
      <c r="X317" s="6">
        <v>437337.93660000002</v>
      </c>
      <c r="Y317" s="4">
        <f t="shared" si="14"/>
        <v>437337.93660000002</v>
      </c>
      <c r="Z317" s="4"/>
      <c r="AA317" s="4"/>
      <c r="AB317" s="17" t="s">
        <v>57</v>
      </c>
      <c r="AC317" s="4"/>
      <c r="AD317" s="4">
        <v>10013586</v>
      </c>
      <c r="AE317" s="4" t="s">
        <v>231</v>
      </c>
    </row>
    <row r="318" spans="1:31" s="1" customFormat="1" ht="18" customHeight="1" x14ac:dyDescent="0.25">
      <c r="A318" s="4">
        <v>10013587</v>
      </c>
      <c r="B318" s="2" t="s">
        <v>47</v>
      </c>
      <c r="C318" s="5" t="s">
        <v>48</v>
      </c>
      <c r="D318" s="13" t="s">
        <v>907</v>
      </c>
      <c r="E318" s="14" t="s">
        <v>74</v>
      </c>
      <c r="F318" s="2" t="s">
        <v>49</v>
      </c>
      <c r="G318" s="4" t="s">
        <v>385</v>
      </c>
      <c r="H318" s="4" t="s">
        <v>386</v>
      </c>
      <c r="I318" s="4" t="s">
        <v>387</v>
      </c>
      <c r="J318" s="4" t="s">
        <v>550</v>
      </c>
      <c r="K318" s="4" t="s">
        <v>229</v>
      </c>
      <c r="L318" s="4">
        <v>1</v>
      </c>
      <c r="M318" s="4">
        <v>91919.769799999995</v>
      </c>
      <c r="N318" s="6">
        <f t="shared" si="15"/>
        <v>91919.769799999995</v>
      </c>
      <c r="O318" s="6">
        <f t="shared" si="13"/>
        <v>106626.93296799998</v>
      </c>
      <c r="P318" s="4">
        <v>0</v>
      </c>
      <c r="Q318" s="17" t="s">
        <v>57</v>
      </c>
      <c r="R318" s="2" t="s">
        <v>600</v>
      </c>
      <c r="S318" s="5" t="s">
        <v>68</v>
      </c>
      <c r="T318" s="4" t="s">
        <v>558</v>
      </c>
      <c r="U318" s="4"/>
      <c r="V318" s="4" t="s">
        <v>596</v>
      </c>
      <c r="W318" s="19">
        <v>46044</v>
      </c>
      <c r="X318" s="6">
        <v>91919.769799999995</v>
      </c>
      <c r="Y318" s="4">
        <f t="shared" si="14"/>
        <v>91919.769799999995</v>
      </c>
      <c r="Z318" s="4"/>
      <c r="AA318" s="4"/>
      <c r="AB318" s="17" t="s">
        <v>57</v>
      </c>
      <c r="AC318" s="4"/>
      <c r="AD318" s="4">
        <v>10013587</v>
      </c>
      <c r="AE318" s="4" t="s">
        <v>231</v>
      </c>
    </row>
    <row r="319" spans="1:31" s="1" customFormat="1" ht="18" customHeight="1" x14ac:dyDescent="0.25">
      <c r="A319" s="4">
        <v>10013592</v>
      </c>
      <c r="B319" s="2" t="s">
        <v>47</v>
      </c>
      <c r="C319" s="5" t="s">
        <v>48</v>
      </c>
      <c r="D319" s="13" t="s">
        <v>908</v>
      </c>
      <c r="E319" s="14" t="s">
        <v>74</v>
      </c>
      <c r="F319" s="2" t="s">
        <v>49</v>
      </c>
      <c r="G319" s="4" t="s">
        <v>388</v>
      </c>
      <c r="H319" s="4" t="s">
        <v>389</v>
      </c>
      <c r="I319" s="4" t="s">
        <v>106</v>
      </c>
      <c r="J319" s="4" t="s">
        <v>551</v>
      </c>
      <c r="K319" s="4" t="s">
        <v>229</v>
      </c>
      <c r="L319" s="4">
        <v>4</v>
      </c>
      <c r="M319" s="4">
        <v>25865.735700000001</v>
      </c>
      <c r="N319" s="6">
        <f t="shared" si="15"/>
        <v>103462.9428</v>
      </c>
      <c r="O319" s="6">
        <f t="shared" si="13"/>
        <v>120017.01364799999</v>
      </c>
      <c r="P319" s="4">
        <v>0</v>
      </c>
      <c r="Q319" s="17" t="s">
        <v>57</v>
      </c>
      <c r="R319" s="2" t="s">
        <v>600</v>
      </c>
      <c r="S319" s="5" t="s">
        <v>68</v>
      </c>
      <c r="T319" s="4" t="s">
        <v>558</v>
      </c>
      <c r="U319" s="4"/>
      <c r="V319" s="4" t="s">
        <v>596</v>
      </c>
      <c r="W319" s="19">
        <v>46044</v>
      </c>
      <c r="X319" s="6">
        <v>103462.9428</v>
      </c>
      <c r="Y319" s="4">
        <f t="shared" si="14"/>
        <v>103462.9428</v>
      </c>
      <c r="Z319" s="4"/>
      <c r="AA319" s="4"/>
      <c r="AB319" s="17" t="s">
        <v>57</v>
      </c>
      <c r="AC319" s="4"/>
      <c r="AD319" s="4">
        <v>10013592</v>
      </c>
      <c r="AE319" s="4" t="s">
        <v>231</v>
      </c>
    </row>
    <row r="320" spans="1:31" s="1" customFormat="1" ht="18" customHeight="1" x14ac:dyDescent="0.25">
      <c r="A320" s="4">
        <v>10013599</v>
      </c>
      <c r="B320" s="2" t="s">
        <v>47</v>
      </c>
      <c r="C320" s="5" t="s">
        <v>48</v>
      </c>
      <c r="D320" s="13" t="s">
        <v>909</v>
      </c>
      <c r="E320" s="14" t="s">
        <v>74</v>
      </c>
      <c r="F320" s="2" t="s">
        <v>49</v>
      </c>
      <c r="G320" s="4" t="s">
        <v>388</v>
      </c>
      <c r="H320" s="4" t="s">
        <v>389</v>
      </c>
      <c r="I320" s="4" t="s">
        <v>106</v>
      </c>
      <c r="J320" s="4" t="s">
        <v>552</v>
      </c>
      <c r="K320" s="4" t="s">
        <v>229</v>
      </c>
      <c r="L320" s="4">
        <v>4</v>
      </c>
      <c r="M320" s="4">
        <v>24646.931399999998</v>
      </c>
      <c r="N320" s="6">
        <f t="shared" si="15"/>
        <v>98587.725599999991</v>
      </c>
      <c r="O320" s="6">
        <f t="shared" si="13"/>
        <v>114361.76169599999</v>
      </c>
      <c r="P320" s="4">
        <v>0</v>
      </c>
      <c r="Q320" s="17" t="s">
        <v>57</v>
      </c>
      <c r="R320" s="2" t="s">
        <v>600</v>
      </c>
      <c r="S320" s="5" t="s">
        <v>68</v>
      </c>
      <c r="T320" s="4" t="s">
        <v>558</v>
      </c>
      <c r="U320" s="4"/>
      <c r="V320" s="4" t="s">
        <v>596</v>
      </c>
      <c r="W320" s="19">
        <v>46044</v>
      </c>
      <c r="X320" s="6">
        <v>98587.725599999991</v>
      </c>
      <c r="Y320" s="4">
        <f t="shared" si="14"/>
        <v>98587.725599999991</v>
      </c>
      <c r="Z320" s="4"/>
      <c r="AA320" s="4"/>
      <c r="AB320" s="17" t="s">
        <v>57</v>
      </c>
      <c r="AC320" s="4"/>
      <c r="AD320" s="4">
        <v>10013599</v>
      </c>
      <c r="AE320" s="4" t="s">
        <v>231</v>
      </c>
    </row>
    <row r="321" spans="1:31" s="1" customFormat="1" ht="18" customHeight="1" x14ac:dyDescent="0.25">
      <c r="A321" s="4">
        <v>10013616</v>
      </c>
      <c r="B321" s="2" t="s">
        <v>47</v>
      </c>
      <c r="C321" s="5" t="s">
        <v>48</v>
      </c>
      <c r="D321" s="13" t="s">
        <v>910</v>
      </c>
      <c r="E321" s="14" t="s">
        <v>74</v>
      </c>
      <c r="F321" s="2" t="s">
        <v>49</v>
      </c>
      <c r="G321" s="4" t="s">
        <v>244</v>
      </c>
      <c r="H321" s="4" t="s">
        <v>267</v>
      </c>
      <c r="I321" s="4" t="s">
        <v>106</v>
      </c>
      <c r="J321" s="4" t="s">
        <v>553</v>
      </c>
      <c r="K321" s="4" t="s">
        <v>229</v>
      </c>
      <c r="L321" s="4">
        <v>3</v>
      </c>
      <c r="M321" s="4">
        <v>135822.51939999999</v>
      </c>
      <c r="N321" s="6">
        <f t="shared" si="15"/>
        <v>407467.55819999997</v>
      </c>
      <c r="O321" s="6">
        <f t="shared" si="13"/>
        <v>472662.36751199991</v>
      </c>
      <c r="P321" s="4">
        <v>0</v>
      </c>
      <c r="Q321" s="17" t="s">
        <v>57</v>
      </c>
      <c r="R321" s="2" t="s">
        <v>600</v>
      </c>
      <c r="S321" s="5" t="s">
        <v>68</v>
      </c>
      <c r="T321" s="4" t="s">
        <v>558</v>
      </c>
      <c r="U321" s="4"/>
      <c r="V321" s="4" t="s">
        <v>596</v>
      </c>
      <c r="W321" s="19">
        <v>46044</v>
      </c>
      <c r="X321" s="6">
        <v>407467.55819999997</v>
      </c>
      <c r="Y321" s="4">
        <f t="shared" si="14"/>
        <v>407467.55819999997</v>
      </c>
      <c r="Z321" s="4"/>
      <c r="AA321" s="4"/>
      <c r="AB321" s="17" t="s">
        <v>57</v>
      </c>
      <c r="AC321" s="4"/>
      <c r="AD321" s="4">
        <v>10013616</v>
      </c>
      <c r="AE321" s="4" t="s">
        <v>231</v>
      </c>
    </row>
    <row r="322" spans="1:31" s="1" customFormat="1" ht="18" customHeight="1" x14ac:dyDescent="0.25">
      <c r="A322" s="4">
        <v>10013617</v>
      </c>
      <c r="B322" s="2" t="s">
        <v>47</v>
      </c>
      <c r="C322" s="5" t="s">
        <v>48</v>
      </c>
      <c r="D322" s="13" t="s">
        <v>911</v>
      </c>
      <c r="E322" s="14" t="s">
        <v>74</v>
      </c>
      <c r="F322" s="2" t="s">
        <v>49</v>
      </c>
      <c r="G322" s="4" t="s">
        <v>244</v>
      </c>
      <c r="H322" s="4" t="s">
        <v>267</v>
      </c>
      <c r="I322" s="4" t="s">
        <v>106</v>
      </c>
      <c r="J322" s="4" t="s">
        <v>554</v>
      </c>
      <c r="K322" s="4" t="s">
        <v>229</v>
      </c>
      <c r="L322" s="4">
        <v>16</v>
      </c>
      <c r="M322" s="4">
        <v>3791.8355999999999</v>
      </c>
      <c r="N322" s="6">
        <f t="shared" si="15"/>
        <v>60669.369599999998</v>
      </c>
      <c r="O322" s="6">
        <f t="shared" si="13"/>
        <v>70376.468735999995</v>
      </c>
      <c r="P322" s="4">
        <v>0</v>
      </c>
      <c r="Q322" s="17" t="s">
        <v>57</v>
      </c>
      <c r="R322" s="2" t="s">
        <v>600</v>
      </c>
      <c r="S322" s="5" t="s">
        <v>68</v>
      </c>
      <c r="T322" s="4" t="s">
        <v>558</v>
      </c>
      <c r="U322" s="4"/>
      <c r="V322" s="4" t="s">
        <v>596</v>
      </c>
      <c r="W322" s="19">
        <v>46044</v>
      </c>
      <c r="X322" s="6">
        <v>60669.369599999998</v>
      </c>
      <c r="Y322" s="4">
        <f t="shared" si="14"/>
        <v>60669.369599999998</v>
      </c>
      <c r="Z322" s="4"/>
      <c r="AA322" s="4"/>
      <c r="AB322" s="17" t="s">
        <v>57</v>
      </c>
      <c r="AC322" s="4"/>
      <c r="AD322" s="4">
        <v>10013617</v>
      </c>
      <c r="AE322" s="4" t="s">
        <v>231</v>
      </c>
    </row>
    <row r="323" spans="1:31" s="1" customFormat="1" ht="18" customHeight="1" x14ac:dyDescent="0.25">
      <c r="A323" s="4">
        <v>10013623</v>
      </c>
      <c r="B323" s="2" t="s">
        <v>47</v>
      </c>
      <c r="C323" s="5" t="s">
        <v>48</v>
      </c>
      <c r="D323" s="13" t="s">
        <v>912</v>
      </c>
      <c r="E323" s="14" t="s">
        <v>74</v>
      </c>
      <c r="F323" s="2" t="s">
        <v>49</v>
      </c>
      <c r="G323" s="4" t="s">
        <v>390</v>
      </c>
      <c r="H323" s="4" t="s">
        <v>391</v>
      </c>
      <c r="I323" s="4" t="s">
        <v>106</v>
      </c>
      <c r="J323" s="4" t="s">
        <v>555</v>
      </c>
      <c r="K323" s="4" t="s">
        <v>229</v>
      </c>
      <c r="L323" s="4">
        <v>2</v>
      </c>
      <c r="M323" s="4">
        <v>261817.22</v>
      </c>
      <c r="N323" s="6">
        <f t="shared" si="15"/>
        <v>523634.44</v>
      </c>
      <c r="O323" s="6">
        <f t="shared" si="13"/>
        <v>607415.95039999997</v>
      </c>
      <c r="P323" s="4">
        <v>0</v>
      </c>
      <c r="Q323" s="17" t="s">
        <v>57</v>
      </c>
      <c r="R323" s="2" t="s">
        <v>600</v>
      </c>
      <c r="S323" s="5" t="s">
        <v>68</v>
      </c>
      <c r="T323" s="4" t="s">
        <v>558</v>
      </c>
      <c r="U323" s="4"/>
      <c r="V323" s="4" t="s">
        <v>596</v>
      </c>
      <c r="W323" s="19">
        <v>46044</v>
      </c>
      <c r="X323" s="6">
        <v>523634.44</v>
      </c>
      <c r="Y323" s="4">
        <f t="shared" si="14"/>
        <v>523634.44</v>
      </c>
      <c r="Z323" s="4"/>
      <c r="AA323" s="4"/>
      <c r="AB323" s="17" t="s">
        <v>57</v>
      </c>
      <c r="AC323" s="4"/>
      <c r="AD323" s="4">
        <v>10013623</v>
      </c>
      <c r="AE323" s="4" t="s">
        <v>231</v>
      </c>
    </row>
    <row r="324" spans="1:31" s="1" customFormat="1" ht="18" customHeight="1" x14ac:dyDescent="0.25">
      <c r="A324" s="4">
        <v>10013624</v>
      </c>
      <c r="B324" s="2" t="s">
        <v>47</v>
      </c>
      <c r="C324" s="5" t="s">
        <v>48</v>
      </c>
      <c r="D324" s="13" t="s">
        <v>913</v>
      </c>
      <c r="E324" s="14" t="s">
        <v>74</v>
      </c>
      <c r="F324" s="2" t="s">
        <v>49</v>
      </c>
      <c r="G324" s="4" t="s">
        <v>390</v>
      </c>
      <c r="H324" s="4" t="s">
        <v>391</v>
      </c>
      <c r="I324" s="4" t="s">
        <v>106</v>
      </c>
      <c r="J324" s="4" t="s">
        <v>556</v>
      </c>
      <c r="K324" s="4" t="s">
        <v>229</v>
      </c>
      <c r="L324" s="4">
        <v>24</v>
      </c>
      <c r="M324" s="4">
        <v>116076.6</v>
      </c>
      <c r="N324" s="6">
        <f t="shared" si="15"/>
        <v>2785838.4000000004</v>
      </c>
      <c r="O324" s="6">
        <f t="shared" si="13"/>
        <v>3231572.5440000002</v>
      </c>
      <c r="P324" s="4">
        <v>0</v>
      </c>
      <c r="Q324" s="17" t="s">
        <v>57</v>
      </c>
      <c r="R324" s="2" t="s">
        <v>600</v>
      </c>
      <c r="S324" s="5" t="s">
        <v>68</v>
      </c>
      <c r="T324" s="4" t="s">
        <v>558</v>
      </c>
      <c r="U324" s="4"/>
      <c r="V324" s="4" t="s">
        <v>596</v>
      </c>
      <c r="W324" s="19">
        <v>46044</v>
      </c>
      <c r="X324" s="6">
        <v>2785838.4000000004</v>
      </c>
      <c r="Y324" s="4">
        <f t="shared" si="14"/>
        <v>2785838.4000000004</v>
      </c>
      <c r="Z324" s="4"/>
      <c r="AA324" s="4"/>
      <c r="AB324" s="17" t="s">
        <v>57</v>
      </c>
      <c r="AC324" s="4"/>
      <c r="AD324" s="4">
        <v>10013624</v>
      </c>
      <c r="AE324" s="4" t="s">
        <v>231</v>
      </c>
    </row>
    <row r="325" spans="1:31" s="1" customFormat="1" ht="18" customHeight="1" x14ac:dyDescent="0.25">
      <c r="A325" s="4">
        <v>10013625</v>
      </c>
      <c r="B325" s="2" t="s">
        <v>47</v>
      </c>
      <c r="C325" s="5" t="s">
        <v>48</v>
      </c>
      <c r="D325" s="13" t="s">
        <v>914</v>
      </c>
      <c r="E325" s="14" t="s">
        <v>74</v>
      </c>
      <c r="F325" s="2" t="s">
        <v>49</v>
      </c>
      <c r="G325" s="4" t="s">
        <v>390</v>
      </c>
      <c r="H325" s="4" t="s">
        <v>391</v>
      </c>
      <c r="I325" s="4" t="s">
        <v>106</v>
      </c>
      <c r="J325" s="4" t="s">
        <v>557</v>
      </c>
      <c r="K325" s="4" t="s">
        <v>229</v>
      </c>
      <c r="L325" s="4">
        <v>9</v>
      </c>
      <c r="M325" s="4">
        <v>271490.27</v>
      </c>
      <c r="N325" s="6">
        <f t="shared" si="15"/>
        <v>2443412.4300000002</v>
      </c>
      <c r="O325" s="6">
        <f t="shared" si="13"/>
        <v>2834358.4188000001</v>
      </c>
      <c r="P325" s="4">
        <v>0</v>
      </c>
      <c r="Q325" s="17" t="s">
        <v>57</v>
      </c>
      <c r="R325" s="2" t="s">
        <v>600</v>
      </c>
      <c r="S325" s="5" t="s">
        <v>68</v>
      </c>
      <c r="T325" s="4" t="s">
        <v>558</v>
      </c>
      <c r="U325" s="4"/>
      <c r="V325" s="4" t="s">
        <v>596</v>
      </c>
      <c r="W325" s="19">
        <v>46044</v>
      </c>
      <c r="X325" s="6">
        <v>2443412.4300000002</v>
      </c>
      <c r="Y325" s="4">
        <f t="shared" si="14"/>
        <v>2443412.4300000002</v>
      </c>
      <c r="Z325" s="4"/>
      <c r="AA325" s="4"/>
      <c r="AB325" s="17" t="s">
        <v>57</v>
      </c>
      <c r="AC325" s="4"/>
      <c r="AD325" s="4">
        <v>10013625</v>
      </c>
      <c r="AE325" s="4" t="s">
        <v>231</v>
      </c>
    </row>
    <row r="326" spans="1:31" s="58" customFormat="1" ht="18" customHeight="1" x14ac:dyDescent="0.25">
      <c r="A326" s="7">
        <v>10004503</v>
      </c>
      <c r="B326" s="52" t="s">
        <v>47</v>
      </c>
      <c r="C326" s="53" t="s">
        <v>48</v>
      </c>
      <c r="D326" s="54" t="s">
        <v>956</v>
      </c>
      <c r="E326" s="52" t="s">
        <v>74</v>
      </c>
      <c r="F326" s="52" t="s">
        <v>49</v>
      </c>
      <c r="G326" s="56" t="s">
        <v>319</v>
      </c>
      <c r="H326" s="56" t="s">
        <v>323</v>
      </c>
      <c r="I326" s="56" t="s">
        <v>324</v>
      </c>
      <c r="J326" s="56" t="s">
        <v>957</v>
      </c>
      <c r="K326" s="56" t="s">
        <v>229</v>
      </c>
      <c r="L326" s="42">
        <v>8</v>
      </c>
      <c r="M326" s="42">
        <v>467179.96</v>
      </c>
      <c r="N326" s="42">
        <f t="shared" si="15"/>
        <v>3737439.68</v>
      </c>
      <c r="O326" s="42">
        <f t="shared" si="13"/>
        <v>4335430.0287999995</v>
      </c>
      <c r="P326" s="56">
        <v>0</v>
      </c>
      <c r="Q326" s="57" t="s">
        <v>57</v>
      </c>
      <c r="R326" s="52" t="s">
        <v>958</v>
      </c>
      <c r="S326" s="53" t="s">
        <v>961</v>
      </c>
      <c r="T326" s="7" t="s">
        <v>230</v>
      </c>
      <c r="U326" s="7"/>
      <c r="V326" s="7"/>
      <c r="W326" s="47"/>
      <c r="X326" s="51"/>
      <c r="Y326" s="7">
        <f t="shared" si="14"/>
        <v>0</v>
      </c>
      <c r="Z326" s="7"/>
      <c r="AA326" s="7"/>
      <c r="AB326" s="46" t="s">
        <v>57</v>
      </c>
      <c r="AC326" s="7"/>
      <c r="AD326" s="7">
        <v>10004503</v>
      </c>
      <c r="AE326" s="7" t="s">
        <v>231</v>
      </c>
    </row>
    <row r="327" spans="1:31" s="58" customFormat="1" ht="18" customHeight="1" x14ac:dyDescent="0.25">
      <c r="A327" s="7" t="s">
        <v>968</v>
      </c>
      <c r="B327" s="52" t="s">
        <v>47</v>
      </c>
      <c r="C327" s="53" t="s">
        <v>48</v>
      </c>
      <c r="D327" s="54" t="s">
        <v>956</v>
      </c>
      <c r="E327" s="52" t="s">
        <v>74</v>
      </c>
      <c r="F327" s="52" t="s">
        <v>49</v>
      </c>
      <c r="G327" s="56" t="s">
        <v>963</v>
      </c>
      <c r="H327" s="56" t="s">
        <v>962</v>
      </c>
      <c r="I327" s="56" t="s">
        <v>964</v>
      </c>
      <c r="J327" s="56" t="s">
        <v>965</v>
      </c>
      <c r="K327" s="56" t="s">
        <v>966</v>
      </c>
      <c r="L327" s="42">
        <v>6000</v>
      </c>
      <c r="M327" s="42">
        <v>183057.5</v>
      </c>
      <c r="N327" s="42">
        <f t="shared" si="15"/>
        <v>1098345000</v>
      </c>
      <c r="O327" s="42">
        <f t="shared" si="13"/>
        <v>1274080200</v>
      </c>
      <c r="P327" s="56">
        <v>0</v>
      </c>
      <c r="Q327" s="57" t="s">
        <v>57</v>
      </c>
      <c r="R327" s="57" t="s">
        <v>66</v>
      </c>
      <c r="S327" s="53" t="s">
        <v>961</v>
      </c>
      <c r="T327" s="7" t="s">
        <v>960</v>
      </c>
      <c r="U327" s="7"/>
      <c r="V327" s="7"/>
      <c r="W327" s="47"/>
      <c r="X327" s="51"/>
      <c r="Y327" s="7">
        <f t="shared" si="14"/>
        <v>0</v>
      </c>
      <c r="Z327" s="7"/>
      <c r="AA327" s="7"/>
      <c r="AB327" s="46" t="s">
        <v>57</v>
      </c>
      <c r="AC327" s="7"/>
      <c r="AD327" s="7" t="s">
        <v>968</v>
      </c>
      <c r="AE327" s="7" t="s">
        <v>967</v>
      </c>
    </row>
    <row r="328" spans="1:31" s="58" customFormat="1" ht="18" customHeight="1" x14ac:dyDescent="0.25">
      <c r="A328" s="7">
        <v>10007200</v>
      </c>
      <c r="B328" s="52" t="s">
        <v>47</v>
      </c>
      <c r="C328" s="53" t="s">
        <v>48</v>
      </c>
      <c r="D328" s="54" t="s">
        <v>969</v>
      </c>
      <c r="E328" s="52" t="s">
        <v>74</v>
      </c>
      <c r="F328" s="52" t="s">
        <v>49</v>
      </c>
      <c r="G328" s="56" t="s">
        <v>333</v>
      </c>
      <c r="H328" s="56" t="s">
        <v>109</v>
      </c>
      <c r="I328" s="56" t="s">
        <v>334</v>
      </c>
      <c r="J328" s="56" t="s">
        <v>1046</v>
      </c>
      <c r="K328" s="56" t="s">
        <v>229</v>
      </c>
      <c r="L328" s="42">
        <v>250</v>
      </c>
      <c r="M328" s="42">
        <v>2455.1860000000001</v>
      </c>
      <c r="N328" s="42">
        <f t="shared" si="15"/>
        <v>613796.5</v>
      </c>
      <c r="O328" s="42">
        <f t="shared" si="13"/>
        <v>712003.94</v>
      </c>
      <c r="P328" s="56">
        <v>0</v>
      </c>
      <c r="Q328" s="57" t="s">
        <v>57</v>
      </c>
      <c r="R328" s="57" t="s">
        <v>66</v>
      </c>
      <c r="S328" s="53" t="s">
        <v>961</v>
      </c>
      <c r="T328" s="7" t="s">
        <v>1100</v>
      </c>
      <c r="U328" s="7"/>
      <c r="V328" s="7"/>
      <c r="W328" s="47"/>
      <c r="X328" s="51"/>
      <c r="Y328" s="7"/>
      <c r="Z328" s="7"/>
      <c r="AA328" s="7"/>
      <c r="AB328" s="46" t="s">
        <v>57</v>
      </c>
      <c r="AC328" s="7"/>
      <c r="AD328" s="7">
        <v>10007200</v>
      </c>
      <c r="AE328" s="7" t="s">
        <v>231</v>
      </c>
    </row>
    <row r="329" spans="1:31" s="58" customFormat="1" ht="18" customHeight="1" x14ac:dyDescent="0.25">
      <c r="A329" s="7">
        <v>10007202</v>
      </c>
      <c r="B329" s="52" t="s">
        <v>47</v>
      </c>
      <c r="C329" s="53" t="s">
        <v>48</v>
      </c>
      <c r="D329" s="54" t="s">
        <v>970</v>
      </c>
      <c r="E329" s="52" t="s">
        <v>74</v>
      </c>
      <c r="F329" s="52" t="s">
        <v>49</v>
      </c>
      <c r="G329" s="56" t="s">
        <v>333</v>
      </c>
      <c r="H329" s="56" t="s">
        <v>109</v>
      </c>
      <c r="I329" s="56" t="s">
        <v>334</v>
      </c>
      <c r="J329" s="56" t="s">
        <v>1047</v>
      </c>
      <c r="K329" s="56" t="s">
        <v>229</v>
      </c>
      <c r="L329" s="42">
        <v>225</v>
      </c>
      <c r="M329" s="42">
        <v>2455.1860000000001</v>
      </c>
      <c r="N329" s="42">
        <f t="shared" si="15"/>
        <v>552416.85</v>
      </c>
      <c r="O329" s="42">
        <f t="shared" si="13"/>
        <v>640803.54599999997</v>
      </c>
      <c r="P329" s="56">
        <v>0</v>
      </c>
      <c r="Q329" s="57" t="s">
        <v>57</v>
      </c>
      <c r="R329" s="57" t="s">
        <v>66</v>
      </c>
      <c r="S329" s="53" t="s">
        <v>961</v>
      </c>
      <c r="T329" s="7" t="s">
        <v>1100</v>
      </c>
      <c r="U329" s="7"/>
      <c r="V329" s="7"/>
      <c r="W329" s="47"/>
      <c r="X329" s="51"/>
      <c r="Y329" s="7"/>
      <c r="Z329" s="7"/>
      <c r="AA329" s="7"/>
      <c r="AB329" s="46" t="s">
        <v>57</v>
      </c>
      <c r="AC329" s="7"/>
      <c r="AD329" s="7">
        <v>10007202</v>
      </c>
      <c r="AE329" s="7" t="s">
        <v>231</v>
      </c>
    </row>
    <row r="330" spans="1:31" s="58" customFormat="1" ht="18" customHeight="1" x14ac:dyDescent="0.25">
      <c r="A330" s="7">
        <v>10007203</v>
      </c>
      <c r="B330" s="52" t="s">
        <v>47</v>
      </c>
      <c r="C330" s="53" t="s">
        <v>48</v>
      </c>
      <c r="D330" s="54" t="s">
        <v>971</v>
      </c>
      <c r="E330" s="52" t="s">
        <v>74</v>
      </c>
      <c r="F330" s="52" t="s">
        <v>49</v>
      </c>
      <c r="G330" s="56" t="s">
        <v>333</v>
      </c>
      <c r="H330" s="56" t="s">
        <v>109</v>
      </c>
      <c r="I330" s="56" t="s">
        <v>334</v>
      </c>
      <c r="J330" s="56" t="s">
        <v>1048</v>
      </c>
      <c r="K330" s="56" t="s">
        <v>229</v>
      </c>
      <c r="L330" s="42">
        <v>160</v>
      </c>
      <c r="M330" s="42">
        <v>5484.99</v>
      </c>
      <c r="N330" s="42">
        <f t="shared" si="15"/>
        <v>877598.39999999991</v>
      </c>
      <c r="O330" s="42">
        <f t="shared" si="13"/>
        <v>1018014.1439999999</v>
      </c>
      <c r="P330" s="56">
        <v>0</v>
      </c>
      <c r="Q330" s="57" t="s">
        <v>57</v>
      </c>
      <c r="R330" s="57" t="s">
        <v>66</v>
      </c>
      <c r="S330" s="53" t="s">
        <v>961</v>
      </c>
      <c r="T330" s="7" t="s">
        <v>1100</v>
      </c>
      <c r="U330" s="7"/>
      <c r="V330" s="7"/>
      <c r="W330" s="47"/>
      <c r="X330" s="51"/>
      <c r="Y330" s="7"/>
      <c r="Z330" s="7"/>
      <c r="AA330" s="7"/>
      <c r="AB330" s="46" t="s">
        <v>57</v>
      </c>
      <c r="AC330" s="7"/>
      <c r="AD330" s="7">
        <v>10007203</v>
      </c>
      <c r="AE330" s="7" t="s">
        <v>231</v>
      </c>
    </row>
    <row r="331" spans="1:31" s="58" customFormat="1" ht="18" customHeight="1" x14ac:dyDescent="0.25">
      <c r="A331" s="7">
        <v>10007213</v>
      </c>
      <c r="B331" s="52" t="s">
        <v>47</v>
      </c>
      <c r="C331" s="53" t="s">
        <v>48</v>
      </c>
      <c r="D331" s="54" t="s">
        <v>972</v>
      </c>
      <c r="E331" s="52" t="s">
        <v>74</v>
      </c>
      <c r="F331" s="52" t="s">
        <v>49</v>
      </c>
      <c r="G331" s="56" t="s">
        <v>1036</v>
      </c>
      <c r="H331" s="56" t="s">
        <v>1022</v>
      </c>
      <c r="I331" s="56" t="s">
        <v>106</v>
      </c>
      <c r="J331" s="56" t="s">
        <v>1049</v>
      </c>
      <c r="K331" s="56" t="s">
        <v>1099</v>
      </c>
      <c r="L331" s="42">
        <v>8</v>
      </c>
      <c r="M331" s="42">
        <v>41215.781999999999</v>
      </c>
      <c r="N331" s="42">
        <f t="shared" si="15"/>
        <v>329726.25599999999</v>
      </c>
      <c r="O331" s="42">
        <f t="shared" si="13"/>
        <v>382482.45695999998</v>
      </c>
      <c r="P331" s="56">
        <v>0</v>
      </c>
      <c r="Q331" s="57" t="s">
        <v>57</v>
      </c>
      <c r="R331" s="57" t="s">
        <v>66</v>
      </c>
      <c r="S331" s="53" t="s">
        <v>961</v>
      </c>
      <c r="T331" s="7" t="s">
        <v>1100</v>
      </c>
      <c r="U331" s="7"/>
      <c r="V331" s="7"/>
      <c r="W331" s="47"/>
      <c r="X331" s="51"/>
      <c r="Y331" s="7"/>
      <c r="Z331" s="7"/>
      <c r="AA331" s="7"/>
      <c r="AB331" s="46" t="s">
        <v>57</v>
      </c>
      <c r="AC331" s="7"/>
      <c r="AD331" s="7">
        <v>10007213</v>
      </c>
      <c r="AE331" s="7" t="s">
        <v>231</v>
      </c>
    </row>
    <row r="332" spans="1:31" s="58" customFormat="1" ht="18" customHeight="1" x14ac:dyDescent="0.25">
      <c r="A332" s="7">
        <v>10007217</v>
      </c>
      <c r="B332" s="52" t="s">
        <v>47</v>
      </c>
      <c r="C332" s="53" t="s">
        <v>48</v>
      </c>
      <c r="D332" s="54" t="s">
        <v>973</v>
      </c>
      <c r="E332" s="52" t="s">
        <v>74</v>
      </c>
      <c r="F332" s="52" t="s">
        <v>49</v>
      </c>
      <c r="G332" s="56" t="s">
        <v>1036</v>
      </c>
      <c r="H332" s="56" t="s">
        <v>1022</v>
      </c>
      <c r="I332" s="56" t="s">
        <v>106</v>
      </c>
      <c r="J332" s="56" t="s">
        <v>1050</v>
      </c>
      <c r="K332" s="56" t="s">
        <v>1099</v>
      </c>
      <c r="L332" s="42">
        <v>8</v>
      </c>
      <c r="M332" s="42">
        <v>36984.504000000001</v>
      </c>
      <c r="N332" s="42">
        <f t="shared" si="15"/>
        <v>295876.03200000001</v>
      </c>
      <c r="O332" s="42">
        <f t="shared" si="13"/>
        <v>343216.19711999997</v>
      </c>
      <c r="P332" s="56">
        <v>0</v>
      </c>
      <c r="Q332" s="57" t="s">
        <v>57</v>
      </c>
      <c r="R332" s="57" t="s">
        <v>66</v>
      </c>
      <c r="S332" s="53" t="s">
        <v>961</v>
      </c>
      <c r="T332" s="7" t="s">
        <v>1100</v>
      </c>
      <c r="U332" s="7"/>
      <c r="V332" s="7"/>
      <c r="W332" s="47"/>
      <c r="X332" s="51"/>
      <c r="Y332" s="7"/>
      <c r="Z332" s="7"/>
      <c r="AA332" s="7"/>
      <c r="AB332" s="46" t="s">
        <v>57</v>
      </c>
      <c r="AC332" s="7"/>
      <c r="AD332" s="7">
        <v>10007217</v>
      </c>
      <c r="AE332" s="7" t="s">
        <v>231</v>
      </c>
    </row>
    <row r="333" spans="1:31" s="58" customFormat="1" ht="18" customHeight="1" x14ac:dyDescent="0.25">
      <c r="A333" s="7">
        <v>10012896</v>
      </c>
      <c r="B333" s="52" t="s">
        <v>47</v>
      </c>
      <c r="C333" s="53" t="s">
        <v>48</v>
      </c>
      <c r="D333" s="54" t="s">
        <v>974</v>
      </c>
      <c r="E333" s="52" t="s">
        <v>74</v>
      </c>
      <c r="F333" s="52" t="s">
        <v>49</v>
      </c>
      <c r="G333" s="56" t="s">
        <v>1037</v>
      </c>
      <c r="H333" s="56" t="s">
        <v>253</v>
      </c>
      <c r="I333" s="56" t="s">
        <v>1023</v>
      </c>
      <c r="J333" s="56" t="s">
        <v>1051</v>
      </c>
      <c r="K333" s="56" t="s">
        <v>1099</v>
      </c>
      <c r="L333" s="42">
        <v>8</v>
      </c>
      <c r="M333" s="42">
        <v>1116796.202</v>
      </c>
      <c r="N333" s="42">
        <f t="shared" si="15"/>
        <v>8934369.6160000004</v>
      </c>
      <c r="O333" s="42">
        <f t="shared" si="13"/>
        <v>10363868.754559999</v>
      </c>
      <c r="P333" s="56">
        <v>0</v>
      </c>
      <c r="Q333" s="57" t="s">
        <v>57</v>
      </c>
      <c r="R333" s="57" t="s">
        <v>66</v>
      </c>
      <c r="S333" s="53" t="s">
        <v>961</v>
      </c>
      <c r="T333" s="7" t="s">
        <v>1100</v>
      </c>
      <c r="U333" s="7"/>
      <c r="V333" s="7"/>
      <c r="W333" s="47"/>
      <c r="X333" s="51"/>
      <c r="Y333" s="7"/>
      <c r="Z333" s="7"/>
      <c r="AA333" s="7"/>
      <c r="AB333" s="46" t="s">
        <v>57</v>
      </c>
      <c r="AC333" s="7"/>
      <c r="AD333" s="7">
        <v>10012896</v>
      </c>
      <c r="AE333" s="7" t="s">
        <v>231</v>
      </c>
    </row>
    <row r="334" spans="1:31" s="58" customFormat="1" ht="18" customHeight="1" x14ac:dyDescent="0.25">
      <c r="A334" s="7">
        <v>10012897</v>
      </c>
      <c r="B334" s="52" t="s">
        <v>47</v>
      </c>
      <c r="C334" s="53" t="s">
        <v>48</v>
      </c>
      <c r="D334" s="54" t="s">
        <v>975</v>
      </c>
      <c r="E334" s="52" t="s">
        <v>74</v>
      </c>
      <c r="F334" s="52" t="s">
        <v>49</v>
      </c>
      <c r="G334" s="56" t="s">
        <v>1037</v>
      </c>
      <c r="H334" s="56" t="s">
        <v>253</v>
      </c>
      <c r="I334" s="56" t="s">
        <v>1023</v>
      </c>
      <c r="J334" s="56" t="s">
        <v>1052</v>
      </c>
      <c r="K334" s="56" t="s">
        <v>1099</v>
      </c>
      <c r="L334" s="42">
        <v>5</v>
      </c>
      <c r="M334" s="42">
        <v>1076834.132</v>
      </c>
      <c r="N334" s="42">
        <f t="shared" si="15"/>
        <v>5384170.6600000001</v>
      </c>
      <c r="O334" s="42">
        <f t="shared" si="13"/>
        <v>6245637.9655999998</v>
      </c>
      <c r="P334" s="56">
        <v>0</v>
      </c>
      <c r="Q334" s="57" t="s">
        <v>57</v>
      </c>
      <c r="R334" s="57" t="s">
        <v>66</v>
      </c>
      <c r="S334" s="53" t="s">
        <v>961</v>
      </c>
      <c r="T334" s="7" t="s">
        <v>1100</v>
      </c>
      <c r="U334" s="7"/>
      <c r="V334" s="7"/>
      <c r="W334" s="47"/>
      <c r="X334" s="51"/>
      <c r="Y334" s="7"/>
      <c r="Z334" s="7"/>
      <c r="AA334" s="7"/>
      <c r="AB334" s="46" t="s">
        <v>57</v>
      </c>
      <c r="AC334" s="7"/>
      <c r="AD334" s="7">
        <v>10012897</v>
      </c>
      <c r="AE334" s="7" t="s">
        <v>231</v>
      </c>
    </row>
    <row r="335" spans="1:31" s="58" customFormat="1" ht="18" customHeight="1" x14ac:dyDescent="0.25">
      <c r="A335" s="7">
        <v>10012898</v>
      </c>
      <c r="B335" s="52" t="s">
        <v>47</v>
      </c>
      <c r="C335" s="53" t="s">
        <v>48</v>
      </c>
      <c r="D335" s="54" t="s">
        <v>976</v>
      </c>
      <c r="E335" s="52" t="s">
        <v>74</v>
      </c>
      <c r="F335" s="52" t="s">
        <v>49</v>
      </c>
      <c r="G335" s="56" t="s">
        <v>1037</v>
      </c>
      <c r="H335" s="56" t="s">
        <v>253</v>
      </c>
      <c r="I335" s="56" t="s">
        <v>1023</v>
      </c>
      <c r="J335" s="56" t="s">
        <v>1053</v>
      </c>
      <c r="K335" s="56" t="s">
        <v>1099</v>
      </c>
      <c r="L335" s="42">
        <v>5</v>
      </c>
      <c r="M335" s="42">
        <v>1156183.6540000001</v>
      </c>
      <c r="N335" s="42">
        <f t="shared" si="15"/>
        <v>5780918.2700000005</v>
      </c>
      <c r="O335" s="42">
        <f t="shared" si="13"/>
        <v>6705865.1932000006</v>
      </c>
      <c r="P335" s="56">
        <v>0</v>
      </c>
      <c r="Q335" s="57" t="s">
        <v>57</v>
      </c>
      <c r="R335" s="57" t="s">
        <v>66</v>
      </c>
      <c r="S335" s="53" t="s">
        <v>961</v>
      </c>
      <c r="T335" s="7" t="s">
        <v>1100</v>
      </c>
      <c r="U335" s="7"/>
      <c r="V335" s="7"/>
      <c r="W335" s="47"/>
      <c r="X335" s="51"/>
      <c r="Y335" s="7"/>
      <c r="Z335" s="7"/>
      <c r="AA335" s="7"/>
      <c r="AB335" s="46" t="s">
        <v>57</v>
      </c>
      <c r="AC335" s="7"/>
      <c r="AD335" s="7">
        <v>10012898</v>
      </c>
      <c r="AE335" s="7" t="s">
        <v>231</v>
      </c>
    </row>
    <row r="336" spans="1:31" s="58" customFormat="1" ht="18" customHeight="1" x14ac:dyDescent="0.25">
      <c r="A336" s="7">
        <v>10012899</v>
      </c>
      <c r="B336" s="52" t="s">
        <v>47</v>
      </c>
      <c r="C336" s="53" t="s">
        <v>48</v>
      </c>
      <c r="D336" s="54" t="s">
        <v>977</v>
      </c>
      <c r="E336" s="52" t="s">
        <v>74</v>
      </c>
      <c r="F336" s="52" t="s">
        <v>49</v>
      </c>
      <c r="G336" s="56" t="s">
        <v>1038</v>
      </c>
      <c r="H336" s="56" t="s">
        <v>1024</v>
      </c>
      <c r="I336" s="56" t="s">
        <v>1025</v>
      </c>
      <c r="J336" s="56" t="s">
        <v>1054</v>
      </c>
      <c r="K336" s="56" t="s">
        <v>1099</v>
      </c>
      <c r="L336" s="42">
        <v>8</v>
      </c>
      <c r="M336" s="42">
        <v>45447.06</v>
      </c>
      <c r="N336" s="42">
        <f t="shared" si="15"/>
        <v>363576.48</v>
      </c>
      <c r="O336" s="42">
        <f t="shared" si="13"/>
        <v>421748.71679999994</v>
      </c>
      <c r="P336" s="56">
        <v>0</v>
      </c>
      <c r="Q336" s="57" t="s">
        <v>57</v>
      </c>
      <c r="R336" s="57" t="s">
        <v>66</v>
      </c>
      <c r="S336" s="53" t="s">
        <v>961</v>
      </c>
      <c r="T336" s="7" t="s">
        <v>1100</v>
      </c>
      <c r="U336" s="7"/>
      <c r="V336" s="7"/>
      <c r="W336" s="47"/>
      <c r="X336" s="51"/>
      <c r="Y336" s="7"/>
      <c r="Z336" s="7"/>
      <c r="AA336" s="7"/>
      <c r="AB336" s="46" t="s">
        <v>57</v>
      </c>
      <c r="AC336" s="7"/>
      <c r="AD336" s="7">
        <v>10012899</v>
      </c>
      <c r="AE336" s="7" t="s">
        <v>231</v>
      </c>
    </row>
    <row r="337" spans="1:31" s="58" customFormat="1" ht="18" customHeight="1" x14ac:dyDescent="0.25">
      <c r="A337" s="7">
        <v>10012910</v>
      </c>
      <c r="B337" s="52" t="s">
        <v>47</v>
      </c>
      <c r="C337" s="53" t="s">
        <v>48</v>
      </c>
      <c r="D337" s="54" t="s">
        <v>978</v>
      </c>
      <c r="E337" s="52" t="s">
        <v>74</v>
      </c>
      <c r="F337" s="52" t="s">
        <v>49</v>
      </c>
      <c r="G337" s="56" t="s">
        <v>1039</v>
      </c>
      <c r="H337" s="56" t="s">
        <v>253</v>
      </c>
      <c r="I337" s="56" t="s">
        <v>1026</v>
      </c>
      <c r="J337" s="56" t="s">
        <v>1055</v>
      </c>
      <c r="K337" s="56" t="s">
        <v>1099</v>
      </c>
      <c r="L337" s="42">
        <v>8</v>
      </c>
      <c r="M337" s="42">
        <v>598125.1</v>
      </c>
      <c r="N337" s="42">
        <f t="shared" si="15"/>
        <v>4785000.8</v>
      </c>
      <c r="O337" s="42">
        <f t="shared" ref="O337:O400" si="16">N337*1.16</f>
        <v>5550600.9279999994</v>
      </c>
      <c r="P337" s="56">
        <v>0</v>
      </c>
      <c r="Q337" s="57" t="s">
        <v>57</v>
      </c>
      <c r="R337" s="57" t="s">
        <v>66</v>
      </c>
      <c r="S337" s="53" t="s">
        <v>961</v>
      </c>
      <c r="T337" s="7" t="s">
        <v>1100</v>
      </c>
      <c r="U337" s="7"/>
      <c r="V337" s="7"/>
      <c r="W337" s="47"/>
      <c r="X337" s="51"/>
      <c r="Y337" s="7"/>
      <c r="Z337" s="7"/>
      <c r="AA337" s="7"/>
      <c r="AB337" s="46" t="s">
        <v>57</v>
      </c>
      <c r="AC337" s="7"/>
      <c r="AD337" s="7">
        <v>10012910</v>
      </c>
      <c r="AE337" s="7" t="s">
        <v>231</v>
      </c>
    </row>
    <row r="338" spans="1:31" s="58" customFormat="1" ht="18" customHeight="1" x14ac:dyDescent="0.25">
      <c r="A338" s="7">
        <v>10012911</v>
      </c>
      <c r="B338" s="52" t="s">
        <v>47</v>
      </c>
      <c r="C338" s="53" t="s">
        <v>48</v>
      </c>
      <c r="D338" s="54" t="s">
        <v>979</v>
      </c>
      <c r="E338" s="52" t="s">
        <v>74</v>
      </c>
      <c r="F338" s="52" t="s">
        <v>49</v>
      </c>
      <c r="G338" s="56" t="s">
        <v>1039</v>
      </c>
      <c r="H338" s="56" t="s">
        <v>253</v>
      </c>
      <c r="I338" s="56" t="s">
        <v>1026</v>
      </c>
      <c r="J338" s="56" t="s">
        <v>1056</v>
      </c>
      <c r="K338" s="56" t="s">
        <v>1099</v>
      </c>
      <c r="L338" s="42">
        <v>12</v>
      </c>
      <c r="M338" s="42">
        <v>524782.94799999997</v>
      </c>
      <c r="N338" s="42">
        <f t="shared" si="15"/>
        <v>6297395.3760000002</v>
      </c>
      <c r="O338" s="42">
        <f t="shared" si="16"/>
        <v>7304978.6361599993</v>
      </c>
      <c r="P338" s="56">
        <v>0</v>
      </c>
      <c r="Q338" s="57" t="s">
        <v>57</v>
      </c>
      <c r="R338" s="57" t="s">
        <v>66</v>
      </c>
      <c r="S338" s="53" t="s">
        <v>961</v>
      </c>
      <c r="T338" s="7" t="s">
        <v>1100</v>
      </c>
      <c r="U338" s="7"/>
      <c r="V338" s="7"/>
      <c r="W338" s="47"/>
      <c r="X338" s="51"/>
      <c r="Y338" s="7"/>
      <c r="Z338" s="7"/>
      <c r="AA338" s="7"/>
      <c r="AB338" s="46" t="s">
        <v>57</v>
      </c>
      <c r="AC338" s="7"/>
      <c r="AD338" s="7">
        <v>10012911</v>
      </c>
      <c r="AE338" s="7" t="s">
        <v>231</v>
      </c>
    </row>
    <row r="339" spans="1:31" s="58" customFormat="1" ht="18" customHeight="1" x14ac:dyDescent="0.25">
      <c r="A339" s="7">
        <v>10012912</v>
      </c>
      <c r="B339" s="52" t="s">
        <v>47</v>
      </c>
      <c r="C339" s="53" t="s">
        <v>48</v>
      </c>
      <c r="D339" s="54" t="s">
        <v>980</v>
      </c>
      <c r="E339" s="52" t="s">
        <v>74</v>
      </c>
      <c r="F339" s="52" t="s">
        <v>49</v>
      </c>
      <c r="G339" s="56" t="s">
        <v>1039</v>
      </c>
      <c r="H339" s="56" t="s">
        <v>253</v>
      </c>
      <c r="I339" s="56" t="s">
        <v>1026</v>
      </c>
      <c r="J339" s="56" t="s">
        <v>1057</v>
      </c>
      <c r="K339" s="56" t="s">
        <v>1099</v>
      </c>
      <c r="L339" s="42">
        <v>12</v>
      </c>
      <c r="M339" s="42">
        <v>538730.49399999995</v>
      </c>
      <c r="N339" s="42">
        <f t="shared" si="15"/>
        <v>6464765.9279999994</v>
      </c>
      <c r="O339" s="42">
        <f t="shared" si="16"/>
        <v>7499128.4764799988</v>
      </c>
      <c r="P339" s="56">
        <v>0</v>
      </c>
      <c r="Q339" s="57" t="s">
        <v>57</v>
      </c>
      <c r="R339" s="57" t="s">
        <v>66</v>
      </c>
      <c r="S339" s="53" t="s">
        <v>961</v>
      </c>
      <c r="T339" s="7" t="s">
        <v>1100</v>
      </c>
      <c r="U339" s="7"/>
      <c r="V339" s="7"/>
      <c r="W339" s="47"/>
      <c r="X339" s="51"/>
      <c r="Y339" s="7"/>
      <c r="Z339" s="7"/>
      <c r="AA339" s="7"/>
      <c r="AB339" s="46" t="s">
        <v>57</v>
      </c>
      <c r="AC339" s="7"/>
      <c r="AD339" s="7">
        <v>10012912</v>
      </c>
      <c r="AE339" s="7" t="s">
        <v>231</v>
      </c>
    </row>
    <row r="340" spans="1:31" s="58" customFormat="1" ht="18" customHeight="1" x14ac:dyDescent="0.25">
      <c r="A340" s="7">
        <v>10012913</v>
      </c>
      <c r="B340" s="52" t="s">
        <v>47</v>
      </c>
      <c r="C340" s="53" t="s">
        <v>48</v>
      </c>
      <c r="D340" s="54" t="s">
        <v>981</v>
      </c>
      <c r="E340" s="52" t="s">
        <v>74</v>
      </c>
      <c r="F340" s="52" t="s">
        <v>49</v>
      </c>
      <c r="G340" s="56" t="s">
        <v>1039</v>
      </c>
      <c r="H340" s="56" t="s">
        <v>253</v>
      </c>
      <c r="I340" s="56" t="s">
        <v>1026</v>
      </c>
      <c r="J340" s="56" t="s">
        <v>1058</v>
      </c>
      <c r="K340" s="56" t="s">
        <v>1099</v>
      </c>
      <c r="L340" s="42">
        <v>10</v>
      </c>
      <c r="M340" s="42">
        <v>658094.32400000002</v>
      </c>
      <c r="N340" s="42">
        <f t="shared" si="15"/>
        <v>6580943.2400000002</v>
      </c>
      <c r="O340" s="42">
        <f t="shared" si="16"/>
        <v>7633894.1584000001</v>
      </c>
      <c r="P340" s="56">
        <v>0</v>
      </c>
      <c r="Q340" s="57" t="s">
        <v>57</v>
      </c>
      <c r="R340" s="57" t="s">
        <v>66</v>
      </c>
      <c r="S340" s="53" t="s">
        <v>961</v>
      </c>
      <c r="T340" s="7" t="s">
        <v>1100</v>
      </c>
      <c r="U340" s="7"/>
      <c r="V340" s="7"/>
      <c r="W340" s="47"/>
      <c r="X340" s="51"/>
      <c r="Y340" s="7"/>
      <c r="Z340" s="7"/>
      <c r="AA340" s="7"/>
      <c r="AB340" s="46" t="s">
        <v>57</v>
      </c>
      <c r="AC340" s="7"/>
      <c r="AD340" s="7">
        <v>10012913</v>
      </c>
      <c r="AE340" s="7" t="s">
        <v>231</v>
      </c>
    </row>
    <row r="341" spans="1:31" s="58" customFormat="1" ht="18" customHeight="1" x14ac:dyDescent="0.25">
      <c r="A341" s="7">
        <v>10007216</v>
      </c>
      <c r="B341" s="52" t="s">
        <v>47</v>
      </c>
      <c r="C341" s="53" t="s">
        <v>48</v>
      </c>
      <c r="D341" s="54" t="s">
        <v>982</v>
      </c>
      <c r="E341" s="52" t="s">
        <v>74</v>
      </c>
      <c r="F341" s="52" t="s">
        <v>49</v>
      </c>
      <c r="G341" s="56" t="s">
        <v>1036</v>
      </c>
      <c r="H341" s="56" t="s">
        <v>1022</v>
      </c>
      <c r="I341" s="56" t="s">
        <v>106</v>
      </c>
      <c r="J341" s="56" t="s">
        <v>1059</v>
      </c>
      <c r="K341" s="56" t="s">
        <v>1099</v>
      </c>
      <c r="L341" s="42">
        <v>8</v>
      </c>
      <c r="M341" s="42">
        <v>33327.843999999997</v>
      </c>
      <c r="N341" s="42">
        <f t="shared" si="15"/>
        <v>266622.75199999998</v>
      </c>
      <c r="O341" s="42">
        <f t="shared" si="16"/>
        <v>309282.39231999993</v>
      </c>
      <c r="P341" s="56">
        <v>0</v>
      </c>
      <c r="Q341" s="57" t="s">
        <v>57</v>
      </c>
      <c r="R341" s="57" t="s">
        <v>66</v>
      </c>
      <c r="S341" s="53" t="s">
        <v>961</v>
      </c>
      <c r="T341" s="7" t="s">
        <v>1100</v>
      </c>
      <c r="U341" s="7"/>
      <c r="V341" s="7"/>
      <c r="W341" s="47"/>
      <c r="X341" s="51"/>
      <c r="Y341" s="7"/>
      <c r="Z341" s="7"/>
      <c r="AA341" s="7"/>
      <c r="AB341" s="46" t="s">
        <v>57</v>
      </c>
      <c r="AC341" s="7"/>
      <c r="AD341" s="7">
        <v>10007216</v>
      </c>
      <c r="AE341" s="7" t="s">
        <v>231</v>
      </c>
    </row>
    <row r="342" spans="1:31" s="58" customFormat="1" ht="18" customHeight="1" x14ac:dyDescent="0.25">
      <c r="A342" s="7">
        <v>10012900</v>
      </c>
      <c r="B342" s="52" t="s">
        <v>47</v>
      </c>
      <c r="C342" s="53" t="s">
        <v>48</v>
      </c>
      <c r="D342" s="54" t="s">
        <v>983</v>
      </c>
      <c r="E342" s="52" t="s">
        <v>74</v>
      </c>
      <c r="F342" s="52" t="s">
        <v>49</v>
      </c>
      <c r="G342" s="56" t="s">
        <v>1038</v>
      </c>
      <c r="H342" s="56" t="s">
        <v>1024</v>
      </c>
      <c r="I342" s="56" t="s">
        <v>1025</v>
      </c>
      <c r="J342" s="56" t="s">
        <v>1060</v>
      </c>
      <c r="K342" s="56" t="s">
        <v>1099</v>
      </c>
      <c r="L342" s="42">
        <v>5</v>
      </c>
      <c r="M342" s="42">
        <v>50305.193999999996</v>
      </c>
      <c r="N342" s="42">
        <f t="shared" si="15"/>
        <v>251525.96999999997</v>
      </c>
      <c r="O342" s="42">
        <f t="shared" si="16"/>
        <v>291770.12519999995</v>
      </c>
      <c r="P342" s="56">
        <v>0</v>
      </c>
      <c r="Q342" s="57" t="s">
        <v>57</v>
      </c>
      <c r="R342" s="57" t="s">
        <v>66</v>
      </c>
      <c r="S342" s="53" t="s">
        <v>961</v>
      </c>
      <c r="T342" s="7" t="s">
        <v>1100</v>
      </c>
      <c r="U342" s="7"/>
      <c r="V342" s="7"/>
      <c r="W342" s="47"/>
      <c r="X342" s="51"/>
      <c r="Y342" s="7"/>
      <c r="Z342" s="7"/>
      <c r="AA342" s="7"/>
      <c r="AB342" s="46" t="s">
        <v>57</v>
      </c>
      <c r="AC342" s="7"/>
      <c r="AD342" s="7">
        <v>10012900</v>
      </c>
      <c r="AE342" s="7" t="s">
        <v>231</v>
      </c>
    </row>
    <row r="343" spans="1:31" s="58" customFormat="1" ht="18" customHeight="1" x14ac:dyDescent="0.25">
      <c r="A343" s="7">
        <v>10012901</v>
      </c>
      <c r="B343" s="52" t="s">
        <v>47</v>
      </c>
      <c r="C343" s="53" t="s">
        <v>48</v>
      </c>
      <c r="D343" s="54" t="s">
        <v>984</v>
      </c>
      <c r="E343" s="52" t="s">
        <v>74</v>
      </c>
      <c r="F343" s="52" t="s">
        <v>49</v>
      </c>
      <c r="G343" s="56" t="s">
        <v>1038</v>
      </c>
      <c r="H343" s="56" t="s">
        <v>1024</v>
      </c>
      <c r="I343" s="56" t="s">
        <v>1025</v>
      </c>
      <c r="J343" s="56" t="s">
        <v>1061</v>
      </c>
      <c r="K343" s="56" t="s">
        <v>1099</v>
      </c>
      <c r="L343" s="42">
        <v>7</v>
      </c>
      <c r="M343" s="42">
        <v>55163.327999999994</v>
      </c>
      <c r="N343" s="42">
        <f t="shared" si="15"/>
        <v>386143.29599999997</v>
      </c>
      <c r="O343" s="42">
        <f t="shared" si="16"/>
        <v>447926.22335999995</v>
      </c>
      <c r="P343" s="56">
        <v>0</v>
      </c>
      <c r="Q343" s="57" t="s">
        <v>57</v>
      </c>
      <c r="R343" s="57" t="s">
        <v>66</v>
      </c>
      <c r="S343" s="53" t="s">
        <v>961</v>
      </c>
      <c r="T343" s="7" t="s">
        <v>1100</v>
      </c>
      <c r="U343" s="7"/>
      <c r="V343" s="7"/>
      <c r="W343" s="47"/>
      <c r="X343" s="51"/>
      <c r="Y343" s="7"/>
      <c r="Z343" s="7"/>
      <c r="AA343" s="7"/>
      <c r="AB343" s="46" t="s">
        <v>57</v>
      </c>
      <c r="AC343" s="7"/>
      <c r="AD343" s="7">
        <v>10012901</v>
      </c>
      <c r="AE343" s="7" t="s">
        <v>231</v>
      </c>
    </row>
    <row r="344" spans="1:31" s="58" customFormat="1" ht="18" customHeight="1" x14ac:dyDescent="0.25">
      <c r="A344" s="7">
        <v>10007191</v>
      </c>
      <c r="B344" s="52" t="s">
        <v>47</v>
      </c>
      <c r="C344" s="53" t="s">
        <v>48</v>
      </c>
      <c r="D344" s="54" t="s">
        <v>985</v>
      </c>
      <c r="E344" s="52" t="s">
        <v>74</v>
      </c>
      <c r="F344" s="52" t="s">
        <v>49</v>
      </c>
      <c r="G344" s="56" t="s">
        <v>1040</v>
      </c>
      <c r="H344" s="56" t="s">
        <v>1027</v>
      </c>
      <c r="I344" s="56" t="s">
        <v>1028</v>
      </c>
      <c r="J344" s="56" t="s">
        <v>1062</v>
      </c>
      <c r="K344" s="56" t="s">
        <v>229</v>
      </c>
      <c r="L344" s="42">
        <v>2</v>
      </c>
      <c r="M344" s="42">
        <v>146788.78</v>
      </c>
      <c r="N344" s="42">
        <f t="shared" si="15"/>
        <v>293577.56</v>
      </c>
      <c r="O344" s="42">
        <f t="shared" si="16"/>
        <v>340549.96959999995</v>
      </c>
      <c r="P344" s="56">
        <v>0</v>
      </c>
      <c r="Q344" s="57" t="s">
        <v>57</v>
      </c>
      <c r="R344" s="57" t="s">
        <v>66</v>
      </c>
      <c r="S344" s="53" t="s">
        <v>961</v>
      </c>
      <c r="T344" s="7" t="s">
        <v>1100</v>
      </c>
      <c r="U344" s="7"/>
      <c r="V344" s="7"/>
      <c r="W344" s="47"/>
      <c r="X344" s="51"/>
      <c r="Y344" s="7"/>
      <c r="Z344" s="7"/>
      <c r="AA344" s="7"/>
      <c r="AB344" s="46" t="s">
        <v>57</v>
      </c>
      <c r="AC344" s="7"/>
      <c r="AD344" s="7">
        <v>10007191</v>
      </c>
      <c r="AE344" s="7" t="s">
        <v>231</v>
      </c>
    </row>
    <row r="345" spans="1:31" s="58" customFormat="1" ht="18" customHeight="1" x14ac:dyDescent="0.25">
      <c r="A345" s="7">
        <v>10007192</v>
      </c>
      <c r="B345" s="52" t="s">
        <v>47</v>
      </c>
      <c r="C345" s="53" t="s">
        <v>48</v>
      </c>
      <c r="D345" s="54" t="s">
        <v>986</v>
      </c>
      <c r="E345" s="52" t="s">
        <v>74</v>
      </c>
      <c r="F345" s="52" t="s">
        <v>49</v>
      </c>
      <c r="G345" s="56" t="s">
        <v>1040</v>
      </c>
      <c r="H345" s="56" t="s">
        <v>1027</v>
      </c>
      <c r="I345" s="56" t="s">
        <v>1028</v>
      </c>
      <c r="J345" s="56" t="s">
        <v>1063</v>
      </c>
      <c r="K345" s="56" t="s">
        <v>229</v>
      </c>
      <c r="L345" s="42">
        <v>2</v>
      </c>
      <c r="M345" s="42">
        <v>235071</v>
      </c>
      <c r="N345" s="42">
        <f t="shared" si="15"/>
        <v>470142</v>
      </c>
      <c r="O345" s="42">
        <f t="shared" si="16"/>
        <v>545364.72</v>
      </c>
      <c r="P345" s="56">
        <v>0</v>
      </c>
      <c r="Q345" s="57" t="s">
        <v>57</v>
      </c>
      <c r="R345" s="57" t="s">
        <v>66</v>
      </c>
      <c r="S345" s="53" t="s">
        <v>961</v>
      </c>
      <c r="T345" s="7" t="s">
        <v>1100</v>
      </c>
      <c r="U345" s="7"/>
      <c r="V345" s="7"/>
      <c r="W345" s="47"/>
      <c r="X345" s="51"/>
      <c r="Y345" s="7"/>
      <c r="Z345" s="7"/>
      <c r="AA345" s="7"/>
      <c r="AB345" s="46" t="s">
        <v>57</v>
      </c>
      <c r="AC345" s="7"/>
      <c r="AD345" s="7">
        <v>10007192</v>
      </c>
      <c r="AE345" s="7" t="s">
        <v>231</v>
      </c>
    </row>
    <row r="346" spans="1:31" s="58" customFormat="1" ht="18" customHeight="1" x14ac:dyDescent="0.25">
      <c r="A346" s="7">
        <v>10007193</v>
      </c>
      <c r="B346" s="52" t="s">
        <v>47</v>
      </c>
      <c r="C346" s="53" t="s">
        <v>48</v>
      </c>
      <c r="D346" s="54" t="s">
        <v>987</v>
      </c>
      <c r="E346" s="52" t="s">
        <v>74</v>
      </c>
      <c r="F346" s="52" t="s">
        <v>49</v>
      </c>
      <c r="G346" s="56" t="s">
        <v>1041</v>
      </c>
      <c r="H346" s="56" t="s">
        <v>1029</v>
      </c>
      <c r="I346" s="56" t="s">
        <v>1030</v>
      </c>
      <c r="J346" s="56" t="s">
        <v>1064</v>
      </c>
      <c r="K346" s="56" t="s">
        <v>229</v>
      </c>
      <c r="L346" s="42">
        <v>1</v>
      </c>
      <c r="M346" s="42">
        <v>2429067</v>
      </c>
      <c r="N346" s="42">
        <f t="shared" si="15"/>
        <v>2429067</v>
      </c>
      <c r="O346" s="42">
        <f t="shared" si="16"/>
        <v>2817717.7199999997</v>
      </c>
      <c r="P346" s="56">
        <v>0</v>
      </c>
      <c r="Q346" s="57" t="s">
        <v>57</v>
      </c>
      <c r="R346" s="57" t="s">
        <v>66</v>
      </c>
      <c r="S346" s="53" t="s">
        <v>961</v>
      </c>
      <c r="T346" s="7" t="s">
        <v>1100</v>
      </c>
      <c r="U346" s="7"/>
      <c r="V346" s="7"/>
      <c r="W346" s="47"/>
      <c r="X346" s="51"/>
      <c r="Y346" s="7"/>
      <c r="Z346" s="7"/>
      <c r="AA346" s="7"/>
      <c r="AB346" s="46" t="s">
        <v>57</v>
      </c>
      <c r="AC346" s="7"/>
      <c r="AD346" s="7">
        <v>10007193</v>
      </c>
      <c r="AE346" s="7" t="s">
        <v>231</v>
      </c>
    </row>
    <row r="347" spans="1:31" s="58" customFormat="1" ht="18" customHeight="1" x14ac:dyDescent="0.25">
      <c r="A347" s="7">
        <v>10007194</v>
      </c>
      <c r="B347" s="52" t="s">
        <v>47</v>
      </c>
      <c r="C347" s="53" t="s">
        <v>48</v>
      </c>
      <c r="D347" s="54" t="s">
        <v>988</v>
      </c>
      <c r="E347" s="52" t="s">
        <v>74</v>
      </c>
      <c r="F347" s="52" t="s">
        <v>49</v>
      </c>
      <c r="G347" s="56" t="s">
        <v>1041</v>
      </c>
      <c r="H347" s="56" t="s">
        <v>1029</v>
      </c>
      <c r="I347" s="56" t="s">
        <v>1030</v>
      </c>
      <c r="J347" s="56" t="s">
        <v>1065</v>
      </c>
      <c r="K347" s="56" t="s">
        <v>229</v>
      </c>
      <c r="L347" s="42">
        <v>4</v>
      </c>
      <c r="M347" s="42">
        <v>898493.6</v>
      </c>
      <c r="N347" s="42">
        <f t="shared" si="15"/>
        <v>3593974.4</v>
      </c>
      <c r="O347" s="42">
        <f t="shared" si="16"/>
        <v>4169010.3039999995</v>
      </c>
      <c r="P347" s="56">
        <v>0</v>
      </c>
      <c r="Q347" s="57" t="s">
        <v>57</v>
      </c>
      <c r="R347" s="57" t="s">
        <v>66</v>
      </c>
      <c r="S347" s="53" t="s">
        <v>961</v>
      </c>
      <c r="T347" s="7" t="s">
        <v>1100</v>
      </c>
      <c r="U347" s="7"/>
      <c r="V347" s="7"/>
      <c r="W347" s="47"/>
      <c r="X347" s="51"/>
      <c r="Y347" s="7"/>
      <c r="Z347" s="7"/>
      <c r="AA347" s="7"/>
      <c r="AB347" s="46" t="s">
        <v>57</v>
      </c>
      <c r="AC347" s="7"/>
      <c r="AD347" s="7">
        <v>10007194</v>
      </c>
      <c r="AE347" s="7" t="s">
        <v>231</v>
      </c>
    </row>
    <row r="348" spans="1:31" s="58" customFormat="1" ht="18" customHeight="1" x14ac:dyDescent="0.25">
      <c r="A348" s="7">
        <v>10007195</v>
      </c>
      <c r="B348" s="52" t="s">
        <v>47</v>
      </c>
      <c r="C348" s="53" t="s">
        <v>48</v>
      </c>
      <c r="D348" s="54" t="s">
        <v>989</v>
      </c>
      <c r="E348" s="52" t="s">
        <v>74</v>
      </c>
      <c r="F348" s="52" t="s">
        <v>49</v>
      </c>
      <c r="G348" s="56" t="s">
        <v>1041</v>
      </c>
      <c r="H348" s="56" t="s">
        <v>1029</v>
      </c>
      <c r="I348" s="56" t="s">
        <v>1030</v>
      </c>
      <c r="J348" s="56" t="s">
        <v>1066</v>
      </c>
      <c r="K348" s="56" t="s">
        <v>229</v>
      </c>
      <c r="L348" s="42">
        <v>2</v>
      </c>
      <c r="M348" s="42">
        <v>185444.9</v>
      </c>
      <c r="N348" s="42">
        <f t="shared" si="15"/>
        <v>370889.8</v>
      </c>
      <c r="O348" s="42">
        <f t="shared" si="16"/>
        <v>430232.16799999995</v>
      </c>
      <c r="P348" s="56">
        <v>0</v>
      </c>
      <c r="Q348" s="57" t="s">
        <v>57</v>
      </c>
      <c r="R348" s="57" t="s">
        <v>66</v>
      </c>
      <c r="S348" s="53" t="s">
        <v>961</v>
      </c>
      <c r="T348" s="7" t="s">
        <v>1100</v>
      </c>
      <c r="U348" s="7"/>
      <c r="V348" s="7"/>
      <c r="W348" s="47"/>
      <c r="X348" s="51"/>
      <c r="Y348" s="7"/>
      <c r="Z348" s="7"/>
      <c r="AA348" s="7"/>
      <c r="AB348" s="46" t="s">
        <v>57</v>
      </c>
      <c r="AC348" s="7"/>
      <c r="AD348" s="7">
        <v>10007195</v>
      </c>
      <c r="AE348" s="7" t="s">
        <v>231</v>
      </c>
    </row>
    <row r="349" spans="1:31" s="58" customFormat="1" ht="18" customHeight="1" x14ac:dyDescent="0.25">
      <c r="A349" s="7">
        <v>10007196</v>
      </c>
      <c r="B349" s="52" t="s">
        <v>47</v>
      </c>
      <c r="C349" s="53" t="s">
        <v>48</v>
      </c>
      <c r="D349" s="54" t="s">
        <v>990</v>
      </c>
      <c r="E349" s="52" t="s">
        <v>74</v>
      </c>
      <c r="F349" s="52" t="s">
        <v>49</v>
      </c>
      <c r="G349" s="56" t="s">
        <v>1041</v>
      </c>
      <c r="H349" s="56" t="s">
        <v>1029</v>
      </c>
      <c r="I349" s="56" t="s">
        <v>1030</v>
      </c>
      <c r="J349" s="56" t="s">
        <v>1067</v>
      </c>
      <c r="K349" s="56" t="s">
        <v>229</v>
      </c>
      <c r="L349" s="42">
        <v>4</v>
      </c>
      <c r="M349" s="42">
        <v>63207.979999999996</v>
      </c>
      <c r="N349" s="42">
        <f t="shared" si="15"/>
        <v>252831.91999999998</v>
      </c>
      <c r="O349" s="42">
        <f t="shared" si="16"/>
        <v>293285.02719999995</v>
      </c>
      <c r="P349" s="56">
        <v>0</v>
      </c>
      <c r="Q349" s="57" t="s">
        <v>57</v>
      </c>
      <c r="R349" s="57" t="s">
        <v>66</v>
      </c>
      <c r="S349" s="53" t="s">
        <v>961</v>
      </c>
      <c r="T349" s="7" t="s">
        <v>1100</v>
      </c>
      <c r="U349" s="7"/>
      <c r="V349" s="7"/>
      <c r="W349" s="47"/>
      <c r="X349" s="51"/>
      <c r="Y349" s="7"/>
      <c r="Z349" s="7"/>
      <c r="AA349" s="7"/>
      <c r="AB349" s="46" t="s">
        <v>57</v>
      </c>
      <c r="AC349" s="7"/>
      <c r="AD349" s="7">
        <v>10007196</v>
      </c>
      <c r="AE349" s="7" t="s">
        <v>231</v>
      </c>
    </row>
    <row r="350" spans="1:31" s="58" customFormat="1" ht="18" customHeight="1" x14ac:dyDescent="0.25">
      <c r="A350" s="7">
        <v>10007197</v>
      </c>
      <c r="B350" s="52" t="s">
        <v>47</v>
      </c>
      <c r="C350" s="53" t="s">
        <v>48</v>
      </c>
      <c r="D350" s="54" t="s">
        <v>991</v>
      </c>
      <c r="E350" s="52" t="s">
        <v>74</v>
      </c>
      <c r="F350" s="52" t="s">
        <v>49</v>
      </c>
      <c r="G350" s="56" t="s">
        <v>1041</v>
      </c>
      <c r="H350" s="56" t="s">
        <v>1029</v>
      </c>
      <c r="I350" s="56" t="s">
        <v>1030</v>
      </c>
      <c r="J350" s="56" t="s">
        <v>1068</v>
      </c>
      <c r="K350" s="56" t="s">
        <v>229</v>
      </c>
      <c r="L350" s="42">
        <v>8</v>
      </c>
      <c r="M350" s="42">
        <v>150445.44</v>
      </c>
      <c r="N350" s="42">
        <f t="shared" si="15"/>
        <v>1203563.52</v>
      </c>
      <c r="O350" s="42">
        <f t="shared" si="16"/>
        <v>1396133.6831999999</v>
      </c>
      <c r="P350" s="56">
        <v>0</v>
      </c>
      <c r="Q350" s="57" t="s">
        <v>57</v>
      </c>
      <c r="R350" s="57" t="s">
        <v>66</v>
      </c>
      <c r="S350" s="53" t="s">
        <v>961</v>
      </c>
      <c r="T350" s="7" t="s">
        <v>1100</v>
      </c>
      <c r="U350" s="7"/>
      <c r="V350" s="7"/>
      <c r="W350" s="47"/>
      <c r="X350" s="51"/>
      <c r="Y350" s="7"/>
      <c r="Z350" s="7"/>
      <c r="AA350" s="7"/>
      <c r="AB350" s="46" t="s">
        <v>57</v>
      </c>
      <c r="AC350" s="7"/>
      <c r="AD350" s="7">
        <v>10007197</v>
      </c>
      <c r="AE350" s="7" t="s">
        <v>231</v>
      </c>
    </row>
    <row r="351" spans="1:31" s="58" customFormat="1" ht="18" customHeight="1" x14ac:dyDescent="0.25">
      <c r="A351" s="7">
        <v>10007198</v>
      </c>
      <c r="B351" s="52" t="s">
        <v>47</v>
      </c>
      <c r="C351" s="53" t="s">
        <v>48</v>
      </c>
      <c r="D351" s="54" t="s">
        <v>992</v>
      </c>
      <c r="E351" s="52" t="s">
        <v>74</v>
      </c>
      <c r="F351" s="52" t="s">
        <v>49</v>
      </c>
      <c r="G351" s="56" t="s">
        <v>1041</v>
      </c>
      <c r="H351" s="56" t="s">
        <v>1029</v>
      </c>
      <c r="I351" s="56" t="s">
        <v>1030</v>
      </c>
      <c r="J351" s="56" t="s">
        <v>1069</v>
      </c>
      <c r="K351" s="56" t="s">
        <v>229</v>
      </c>
      <c r="L351" s="42">
        <v>4</v>
      </c>
      <c r="M351" s="42">
        <v>269548.08</v>
      </c>
      <c r="N351" s="42">
        <f t="shared" si="15"/>
        <v>1078192.32</v>
      </c>
      <c r="O351" s="42">
        <f t="shared" si="16"/>
        <v>1250703.0911999999</v>
      </c>
      <c r="P351" s="56">
        <v>0</v>
      </c>
      <c r="Q351" s="57" t="s">
        <v>57</v>
      </c>
      <c r="R351" s="57" t="s">
        <v>66</v>
      </c>
      <c r="S351" s="53" t="s">
        <v>961</v>
      </c>
      <c r="T351" s="7" t="s">
        <v>1100</v>
      </c>
      <c r="U351" s="7"/>
      <c r="V351" s="7"/>
      <c r="W351" s="47"/>
      <c r="X351" s="51"/>
      <c r="Y351" s="7"/>
      <c r="Z351" s="7"/>
      <c r="AA351" s="7"/>
      <c r="AB351" s="46" t="s">
        <v>57</v>
      </c>
      <c r="AC351" s="7"/>
      <c r="AD351" s="7">
        <v>10007198</v>
      </c>
      <c r="AE351" s="7" t="s">
        <v>231</v>
      </c>
    </row>
    <row r="352" spans="1:31" s="58" customFormat="1" ht="18" customHeight="1" x14ac:dyDescent="0.25">
      <c r="A352" s="7">
        <v>10007199</v>
      </c>
      <c r="B352" s="52" t="s">
        <v>47</v>
      </c>
      <c r="C352" s="53" t="s">
        <v>48</v>
      </c>
      <c r="D352" s="54" t="s">
        <v>993</v>
      </c>
      <c r="E352" s="52" t="s">
        <v>74</v>
      </c>
      <c r="F352" s="52" t="s">
        <v>49</v>
      </c>
      <c r="G352" s="56" t="s">
        <v>1041</v>
      </c>
      <c r="H352" s="56" t="s">
        <v>1029</v>
      </c>
      <c r="I352" s="56" t="s">
        <v>1030</v>
      </c>
      <c r="J352" s="56" t="s">
        <v>1070</v>
      </c>
      <c r="K352" s="56" t="s">
        <v>229</v>
      </c>
      <c r="L352" s="42">
        <v>33</v>
      </c>
      <c r="M352" s="42">
        <v>80968.899999999994</v>
      </c>
      <c r="N352" s="42">
        <f t="shared" si="15"/>
        <v>2671973.6999999997</v>
      </c>
      <c r="O352" s="42">
        <f t="shared" si="16"/>
        <v>3099489.4919999996</v>
      </c>
      <c r="P352" s="56">
        <v>0</v>
      </c>
      <c r="Q352" s="57" t="s">
        <v>57</v>
      </c>
      <c r="R352" s="57" t="s">
        <v>66</v>
      </c>
      <c r="S352" s="53" t="s">
        <v>961</v>
      </c>
      <c r="T352" s="7" t="s">
        <v>1100</v>
      </c>
      <c r="U352" s="7"/>
      <c r="V352" s="7"/>
      <c r="W352" s="47"/>
      <c r="X352" s="51"/>
      <c r="Y352" s="7"/>
      <c r="Z352" s="7"/>
      <c r="AA352" s="7"/>
      <c r="AB352" s="46" t="s">
        <v>57</v>
      </c>
      <c r="AC352" s="7"/>
      <c r="AD352" s="7">
        <v>10007199</v>
      </c>
      <c r="AE352" s="7" t="s">
        <v>231</v>
      </c>
    </row>
    <row r="353" spans="1:31" s="58" customFormat="1" ht="18" customHeight="1" x14ac:dyDescent="0.25">
      <c r="A353" s="7">
        <v>10007200</v>
      </c>
      <c r="B353" s="52" t="s">
        <v>47</v>
      </c>
      <c r="C353" s="53" t="s">
        <v>48</v>
      </c>
      <c r="D353" s="54" t="s">
        <v>994</v>
      </c>
      <c r="E353" s="52" t="s">
        <v>74</v>
      </c>
      <c r="F353" s="52" t="s">
        <v>49</v>
      </c>
      <c r="G353" s="56" t="s">
        <v>333</v>
      </c>
      <c r="H353" s="56" t="s">
        <v>109</v>
      </c>
      <c r="I353" s="56" t="s">
        <v>334</v>
      </c>
      <c r="J353" s="56" t="s">
        <v>1071</v>
      </c>
      <c r="K353" s="56" t="s">
        <v>229</v>
      </c>
      <c r="L353" s="42">
        <v>228</v>
      </c>
      <c r="M353" s="42">
        <v>2611.9</v>
      </c>
      <c r="N353" s="42">
        <f t="shared" si="15"/>
        <v>595513.20000000007</v>
      </c>
      <c r="O353" s="42">
        <f t="shared" si="16"/>
        <v>690795.31200000003</v>
      </c>
      <c r="P353" s="56">
        <v>0</v>
      </c>
      <c r="Q353" s="57" t="s">
        <v>57</v>
      </c>
      <c r="R353" s="57" t="s">
        <v>66</v>
      </c>
      <c r="S353" s="53" t="s">
        <v>961</v>
      </c>
      <c r="T353" s="7" t="s">
        <v>1100</v>
      </c>
      <c r="U353" s="7"/>
      <c r="V353" s="7"/>
      <c r="W353" s="47"/>
      <c r="X353" s="51"/>
      <c r="Y353" s="7"/>
      <c r="Z353" s="7"/>
      <c r="AA353" s="7"/>
      <c r="AB353" s="46" t="s">
        <v>57</v>
      </c>
      <c r="AC353" s="7"/>
      <c r="AD353" s="7">
        <v>10007200</v>
      </c>
      <c r="AE353" s="7" t="s">
        <v>231</v>
      </c>
    </row>
    <row r="354" spans="1:31" s="58" customFormat="1" ht="18" customHeight="1" x14ac:dyDescent="0.25">
      <c r="A354" s="7">
        <v>10007201</v>
      </c>
      <c r="B354" s="52" t="s">
        <v>47</v>
      </c>
      <c r="C354" s="53" t="s">
        <v>48</v>
      </c>
      <c r="D354" s="54" t="s">
        <v>995</v>
      </c>
      <c r="E354" s="52" t="s">
        <v>74</v>
      </c>
      <c r="F354" s="52" t="s">
        <v>49</v>
      </c>
      <c r="G354" s="56" t="s">
        <v>333</v>
      </c>
      <c r="H354" s="56" t="s">
        <v>109</v>
      </c>
      <c r="I354" s="56" t="s">
        <v>334</v>
      </c>
      <c r="J354" s="56" t="s">
        <v>1072</v>
      </c>
      <c r="K354" s="56" t="s">
        <v>229</v>
      </c>
      <c r="L354" s="42">
        <v>136</v>
      </c>
      <c r="M354" s="42">
        <v>3134.2799999999997</v>
      </c>
      <c r="N354" s="42">
        <f t="shared" si="15"/>
        <v>426262.07999999996</v>
      </c>
      <c r="O354" s="42">
        <f t="shared" si="16"/>
        <v>494464.01279999991</v>
      </c>
      <c r="P354" s="56">
        <v>0</v>
      </c>
      <c r="Q354" s="57" t="s">
        <v>57</v>
      </c>
      <c r="R354" s="57" t="s">
        <v>66</v>
      </c>
      <c r="S354" s="53" t="s">
        <v>961</v>
      </c>
      <c r="T354" s="7" t="s">
        <v>1100</v>
      </c>
      <c r="U354" s="7"/>
      <c r="V354" s="7"/>
      <c r="W354" s="47"/>
      <c r="X354" s="51"/>
      <c r="Y354" s="7"/>
      <c r="Z354" s="7"/>
      <c r="AA354" s="7"/>
      <c r="AB354" s="46" t="s">
        <v>57</v>
      </c>
      <c r="AC354" s="7"/>
      <c r="AD354" s="7">
        <v>10007201</v>
      </c>
      <c r="AE354" s="7" t="s">
        <v>231</v>
      </c>
    </row>
    <row r="355" spans="1:31" s="58" customFormat="1" ht="18" customHeight="1" x14ac:dyDescent="0.25">
      <c r="A355" s="7">
        <v>10007202</v>
      </c>
      <c r="B355" s="52" t="s">
        <v>47</v>
      </c>
      <c r="C355" s="53" t="s">
        <v>48</v>
      </c>
      <c r="D355" s="54" t="s">
        <v>996</v>
      </c>
      <c r="E355" s="52" t="s">
        <v>74</v>
      </c>
      <c r="F355" s="52" t="s">
        <v>49</v>
      </c>
      <c r="G355" s="56" t="s">
        <v>333</v>
      </c>
      <c r="H355" s="56" t="s">
        <v>109</v>
      </c>
      <c r="I355" s="56" t="s">
        <v>334</v>
      </c>
      <c r="J355" s="56" t="s">
        <v>1073</v>
      </c>
      <c r="K355" s="56" t="s">
        <v>229</v>
      </c>
      <c r="L355" s="42">
        <v>198</v>
      </c>
      <c r="M355" s="42">
        <v>2611.9</v>
      </c>
      <c r="N355" s="42">
        <f t="shared" si="15"/>
        <v>517156.2</v>
      </c>
      <c r="O355" s="42">
        <f t="shared" si="16"/>
        <v>599901.19199999992</v>
      </c>
      <c r="P355" s="56">
        <v>0</v>
      </c>
      <c r="Q355" s="57" t="s">
        <v>57</v>
      </c>
      <c r="R355" s="57" t="s">
        <v>66</v>
      </c>
      <c r="S355" s="53" t="s">
        <v>961</v>
      </c>
      <c r="T355" s="7" t="s">
        <v>1100</v>
      </c>
      <c r="U355" s="7"/>
      <c r="V355" s="7"/>
      <c r="W355" s="47"/>
      <c r="X355" s="51"/>
      <c r="Y355" s="7"/>
      <c r="Z355" s="7"/>
      <c r="AA355" s="7"/>
      <c r="AB355" s="46" t="s">
        <v>57</v>
      </c>
      <c r="AC355" s="7"/>
      <c r="AD355" s="7">
        <v>10007202</v>
      </c>
      <c r="AE355" s="7" t="s">
        <v>231</v>
      </c>
    </row>
    <row r="356" spans="1:31" s="58" customFormat="1" ht="18" customHeight="1" x14ac:dyDescent="0.25">
      <c r="A356" s="7">
        <v>10007203</v>
      </c>
      <c r="B356" s="52" t="s">
        <v>47</v>
      </c>
      <c r="C356" s="53" t="s">
        <v>48</v>
      </c>
      <c r="D356" s="54" t="s">
        <v>997</v>
      </c>
      <c r="E356" s="52" t="s">
        <v>74</v>
      </c>
      <c r="F356" s="52" t="s">
        <v>49</v>
      </c>
      <c r="G356" s="56" t="s">
        <v>333</v>
      </c>
      <c r="H356" s="56" t="s">
        <v>109</v>
      </c>
      <c r="I356" s="56" t="s">
        <v>334</v>
      </c>
      <c r="J356" s="56" t="s">
        <v>1074</v>
      </c>
      <c r="K356" s="56" t="s">
        <v>229</v>
      </c>
      <c r="L356" s="42">
        <v>143</v>
      </c>
      <c r="M356" s="42">
        <v>5746.18</v>
      </c>
      <c r="N356" s="42">
        <f t="shared" si="15"/>
        <v>821703.74</v>
      </c>
      <c r="O356" s="42">
        <f t="shared" si="16"/>
        <v>953176.33839999989</v>
      </c>
      <c r="P356" s="56">
        <v>0</v>
      </c>
      <c r="Q356" s="57" t="s">
        <v>57</v>
      </c>
      <c r="R356" s="57" t="s">
        <v>66</v>
      </c>
      <c r="S356" s="53" t="s">
        <v>961</v>
      </c>
      <c r="T356" s="7" t="s">
        <v>1100</v>
      </c>
      <c r="U356" s="7"/>
      <c r="V356" s="7"/>
      <c r="W356" s="47"/>
      <c r="X356" s="51"/>
      <c r="Y356" s="7"/>
      <c r="Z356" s="7"/>
      <c r="AA356" s="7"/>
      <c r="AB356" s="46" t="s">
        <v>57</v>
      </c>
      <c r="AC356" s="7"/>
      <c r="AD356" s="7">
        <v>10007203</v>
      </c>
      <c r="AE356" s="7" t="s">
        <v>231</v>
      </c>
    </row>
    <row r="357" spans="1:31" s="58" customFormat="1" ht="18" customHeight="1" x14ac:dyDescent="0.25">
      <c r="A357" s="7">
        <v>10007204</v>
      </c>
      <c r="B357" s="52" t="s">
        <v>47</v>
      </c>
      <c r="C357" s="53" t="s">
        <v>48</v>
      </c>
      <c r="D357" s="54" t="s">
        <v>998</v>
      </c>
      <c r="E357" s="52" t="s">
        <v>74</v>
      </c>
      <c r="F357" s="52" t="s">
        <v>49</v>
      </c>
      <c r="G357" s="56" t="s">
        <v>333</v>
      </c>
      <c r="H357" s="56" t="s">
        <v>109</v>
      </c>
      <c r="I357" s="56" t="s">
        <v>334</v>
      </c>
      <c r="J357" s="56" t="s">
        <v>1075</v>
      </c>
      <c r="K357" s="56" t="s">
        <v>229</v>
      </c>
      <c r="L357" s="42">
        <v>12</v>
      </c>
      <c r="M357" s="42">
        <v>5223.8</v>
      </c>
      <c r="N357" s="42">
        <f t="shared" si="15"/>
        <v>62685.600000000006</v>
      </c>
      <c r="O357" s="42">
        <f t="shared" si="16"/>
        <v>72715.296000000002</v>
      </c>
      <c r="P357" s="56">
        <v>0</v>
      </c>
      <c r="Q357" s="57" t="s">
        <v>57</v>
      </c>
      <c r="R357" s="57" t="s">
        <v>66</v>
      </c>
      <c r="S357" s="53" t="s">
        <v>961</v>
      </c>
      <c r="T357" s="7" t="s">
        <v>1100</v>
      </c>
      <c r="U357" s="7"/>
      <c r="V357" s="7"/>
      <c r="W357" s="47"/>
      <c r="X357" s="51"/>
      <c r="Y357" s="7"/>
      <c r="Z357" s="7"/>
      <c r="AA357" s="7"/>
      <c r="AB357" s="46" t="s">
        <v>57</v>
      </c>
      <c r="AC357" s="7"/>
      <c r="AD357" s="7">
        <v>10007204</v>
      </c>
      <c r="AE357" s="7" t="s">
        <v>231</v>
      </c>
    </row>
    <row r="358" spans="1:31" s="58" customFormat="1" ht="18" customHeight="1" x14ac:dyDescent="0.25">
      <c r="A358" s="7">
        <v>10007205</v>
      </c>
      <c r="B358" s="52" t="s">
        <v>47</v>
      </c>
      <c r="C358" s="53" t="s">
        <v>48</v>
      </c>
      <c r="D358" s="54" t="s">
        <v>999</v>
      </c>
      <c r="E358" s="52" t="s">
        <v>74</v>
      </c>
      <c r="F358" s="52" t="s">
        <v>49</v>
      </c>
      <c r="G358" s="56" t="s">
        <v>333</v>
      </c>
      <c r="H358" s="56" t="s">
        <v>109</v>
      </c>
      <c r="I358" s="56" t="s">
        <v>334</v>
      </c>
      <c r="J358" s="56" t="s">
        <v>1076</v>
      </c>
      <c r="K358" s="56" t="s">
        <v>229</v>
      </c>
      <c r="L358" s="42">
        <v>12</v>
      </c>
      <c r="M358" s="42">
        <v>5223.8</v>
      </c>
      <c r="N358" s="42">
        <f t="shared" si="15"/>
        <v>62685.600000000006</v>
      </c>
      <c r="O358" s="42">
        <f t="shared" si="16"/>
        <v>72715.296000000002</v>
      </c>
      <c r="P358" s="56">
        <v>0</v>
      </c>
      <c r="Q358" s="57" t="s">
        <v>57</v>
      </c>
      <c r="R358" s="57" t="s">
        <v>66</v>
      </c>
      <c r="S358" s="53" t="s">
        <v>961</v>
      </c>
      <c r="T358" s="7" t="s">
        <v>1100</v>
      </c>
      <c r="U358" s="7"/>
      <c r="V358" s="7"/>
      <c r="W358" s="47"/>
      <c r="X358" s="51"/>
      <c r="Y358" s="7"/>
      <c r="Z358" s="7"/>
      <c r="AA358" s="7"/>
      <c r="AB358" s="46" t="s">
        <v>57</v>
      </c>
      <c r="AC358" s="7"/>
      <c r="AD358" s="7">
        <v>10007205</v>
      </c>
      <c r="AE358" s="7" t="s">
        <v>231</v>
      </c>
    </row>
    <row r="359" spans="1:31" s="58" customFormat="1" ht="18" customHeight="1" x14ac:dyDescent="0.25">
      <c r="A359" s="7">
        <v>10007206</v>
      </c>
      <c r="B359" s="52" t="s">
        <v>47</v>
      </c>
      <c r="C359" s="53" t="s">
        <v>48</v>
      </c>
      <c r="D359" s="54" t="s">
        <v>1000</v>
      </c>
      <c r="E359" s="52" t="s">
        <v>74</v>
      </c>
      <c r="F359" s="52" t="s">
        <v>49</v>
      </c>
      <c r="G359" s="56" t="s">
        <v>333</v>
      </c>
      <c r="H359" s="56" t="s">
        <v>109</v>
      </c>
      <c r="I359" s="56" t="s">
        <v>334</v>
      </c>
      <c r="J359" s="56" t="s">
        <v>1077</v>
      </c>
      <c r="K359" s="56" t="s">
        <v>229</v>
      </c>
      <c r="L359" s="42">
        <v>8</v>
      </c>
      <c r="M359" s="42">
        <v>16716.16</v>
      </c>
      <c r="N359" s="42">
        <f t="shared" si="15"/>
        <v>133729.28</v>
      </c>
      <c r="O359" s="42">
        <f t="shared" si="16"/>
        <v>155125.96479999999</v>
      </c>
      <c r="P359" s="56">
        <v>0</v>
      </c>
      <c r="Q359" s="57" t="s">
        <v>57</v>
      </c>
      <c r="R359" s="57" t="s">
        <v>66</v>
      </c>
      <c r="S359" s="53" t="s">
        <v>961</v>
      </c>
      <c r="T359" s="7" t="s">
        <v>1100</v>
      </c>
      <c r="U359" s="7"/>
      <c r="V359" s="7"/>
      <c r="W359" s="47"/>
      <c r="X359" s="51"/>
      <c r="Y359" s="7"/>
      <c r="Z359" s="7"/>
      <c r="AA359" s="7"/>
      <c r="AB359" s="46" t="s">
        <v>57</v>
      </c>
      <c r="AC359" s="7"/>
      <c r="AD359" s="7">
        <v>10007206</v>
      </c>
      <c r="AE359" s="7" t="s">
        <v>231</v>
      </c>
    </row>
    <row r="360" spans="1:31" s="58" customFormat="1" ht="18" customHeight="1" x14ac:dyDescent="0.25">
      <c r="A360" s="7">
        <v>10007207</v>
      </c>
      <c r="B360" s="52" t="s">
        <v>47</v>
      </c>
      <c r="C360" s="53" t="s">
        <v>48</v>
      </c>
      <c r="D360" s="54" t="s">
        <v>1001</v>
      </c>
      <c r="E360" s="52" t="s">
        <v>74</v>
      </c>
      <c r="F360" s="52" t="s">
        <v>49</v>
      </c>
      <c r="G360" s="56" t="s">
        <v>333</v>
      </c>
      <c r="H360" s="56" t="s">
        <v>109</v>
      </c>
      <c r="I360" s="56" t="s">
        <v>334</v>
      </c>
      <c r="J360" s="56" t="s">
        <v>1078</v>
      </c>
      <c r="K360" s="56" t="s">
        <v>229</v>
      </c>
      <c r="L360" s="42">
        <v>6</v>
      </c>
      <c r="M360" s="42">
        <v>16716.16</v>
      </c>
      <c r="N360" s="42">
        <f t="shared" si="15"/>
        <v>100296.95999999999</v>
      </c>
      <c r="O360" s="42">
        <f t="shared" si="16"/>
        <v>116344.47359999998</v>
      </c>
      <c r="P360" s="56">
        <v>0</v>
      </c>
      <c r="Q360" s="57" t="s">
        <v>57</v>
      </c>
      <c r="R360" s="57" t="s">
        <v>66</v>
      </c>
      <c r="S360" s="53" t="s">
        <v>961</v>
      </c>
      <c r="T360" s="7" t="s">
        <v>1100</v>
      </c>
      <c r="U360" s="7"/>
      <c r="V360" s="7"/>
      <c r="W360" s="47"/>
      <c r="X360" s="51"/>
      <c r="Y360" s="7"/>
      <c r="Z360" s="7"/>
      <c r="AA360" s="7"/>
      <c r="AB360" s="46" t="s">
        <v>57</v>
      </c>
      <c r="AC360" s="7"/>
      <c r="AD360" s="7">
        <v>10007207</v>
      </c>
      <c r="AE360" s="7" t="s">
        <v>231</v>
      </c>
    </row>
    <row r="361" spans="1:31" s="58" customFormat="1" ht="18" customHeight="1" x14ac:dyDescent="0.25">
      <c r="A361" s="7">
        <v>10007210</v>
      </c>
      <c r="B361" s="52" t="s">
        <v>47</v>
      </c>
      <c r="C361" s="53" t="s">
        <v>48</v>
      </c>
      <c r="D361" s="54" t="s">
        <v>1002</v>
      </c>
      <c r="E361" s="52" t="s">
        <v>74</v>
      </c>
      <c r="F361" s="52" t="s">
        <v>49</v>
      </c>
      <c r="G361" s="56" t="s">
        <v>1042</v>
      </c>
      <c r="H361" s="56" t="s">
        <v>1031</v>
      </c>
      <c r="I361" s="56" t="s">
        <v>106</v>
      </c>
      <c r="J361" s="56" t="s">
        <v>1079</v>
      </c>
      <c r="K361" s="56" t="s">
        <v>1099</v>
      </c>
      <c r="L361" s="42">
        <v>2</v>
      </c>
      <c r="M361" s="42">
        <v>1206697.8</v>
      </c>
      <c r="N361" s="42">
        <f t="shared" si="15"/>
        <v>2413395.6</v>
      </c>
      <c r="O361" s="42">
        <f t="shared" si="16"/>
        <v>2799538.8959999997</v>
      </c>
      <c r="P361" s="56">
        <v>0</v>
      </c>
      <c r="Q361" s="57" t="s">
        <v>57</v>
      </c>
      <c r="R361" s="57" t="s">
        <v>66</v>
      </c>
      <c r="S361" s="53" t="s">
        <v>961</v>
      </c>
      <c r="T361" s="7" t="s">
        <v>1100</v>
      </c>
      <c r="U361" s="7"/>
      <c r="V361" s="7"/>
      <c r="W361" s="47"/>
      <c r="X361" s="51"/>
      <c r="Y361" s="7"/>
      <c r="Z361" s="7"/>
      <c r="AA361" s="7"/>
      <c r="AB361" s="46" t="s">
        <v>57</v>
      </c>
      <c r="AC361" s="7"/>
      <c r="AD361" s="7">
        <v>10007210</v>
      </c>
      <c r="AE361" s="7" t="s">
        <v>231</v>
      </c>
    </row>
    <row r="362" spans="1:31" s="58" customFormat="1" ht="18" customHeight="1" x14ac:dyDescent="0.25">
      <c r="A362" s="7">
        <v>10007212</v>
      </c>
      <c r="B362" s="52" t="s">
        <v>47</v>
      </c>
      <c r="C362" s="53" t="s">
        <v>48</v>
      </c>
      <c r="D362" s="54" t="s">
        <v>1003</v>
      </c>
      <c r="E362" s="52" t="s">
        <v>74</v>
      </c>
      <c r="F362" s="52" t="s">
        <v>49</v>
      </c>
      <c r="G362" s="56" t="s">
        <v>1036</v>
      </c>
      <c r="H362" s="56" t="s">
        <v>1022</v>
      </c>
      <c r="I362" s="56" t="s">
        <v>106</v>
      </c>
      <c r="J362" s="56" t="s">
        <v>1080</v>
      </c>
      <c r="K362" s="56" t="s">
        <v>1099</v>
      </c>
      <c r="L362" s="42">
        <v>4</v>
      </c>
      <c r="M362" s="42">
        <v>65819.88</v>
      </c>
      <c r="N362" s="42">
        <f t="shared" si="15"/>
        <v>263279.52</v>
      </c>
      <c r="O362" s="42">
        <f t="shared" si="16"/>
        <v>305404.24320000003</v>
      </c>
      <c r="P362" s="56">
        <v>0</v>
      </c>
      <c r="Q362" s="57" t="s">
        <v>57</v>
      </c>
      <c r="R362" s="57" t="s">
        <v>66</v>
      </c>
      <c r="S362" s="53" t="s">
        <v>961</v>
      </c>
      <c r="T362" s="7" t="s">
        <v>1100</v>
      </c>
      <c r="U362" s="7"/>
      <c r="V362" s="7"/>
      <c r="W362" s="47"/>
      <c r="X362" s="51"/>
      <c r="Y362" s="7"/>
      <c r="Z362" s="7"/>
      <c r="AA362" s="7"/>
      <c r="AB362" s="46" t="s">
        <v>57</v>
      </c>
      <c r="AC362" s="7"/>
      <c r="AD362" s="7">
        <v>10007212</v>
      </c>
      <c r="AE362" s="7" t="s">
        <v>231</v>
      </c>
    </row>
    <row r="363" spans="1:31" s="58" customFormat="1" ht="18" customHeight="1" x14ac:dyDescent="0.25">
      <c r="A363" s="7">
        <v>10007213</v>
      </c>
      <c r="B363" s="52" t="s">
        <v>47</v>
      </c>
      <c r="C363" s="53" t="s">
        <v>48</v>
      </c>
      <c r="D363" s="54" t="s">
        <v>1004</v>
      </c>
      <c r="E363" s="52" t="s">
        <v>74</v>
      </c>
      <c r="F363" s="52" t="s">
        <v>49</v>
      </c>
      <c r="G363" s="56" t="s">
        <v>1036</v>
      </c>
      <c r="H363" s="56" t="s">
        <v>1022</v>
      </c>
      <c r="I363" s="56" t="s">
        <v>106</v>
      </c>
      <c r="J363" s="56" t="s">
        <v>1081</v>
      </c>
      <c r="K363" s="56" t="s">
        <v>1099</v>
      </c>
      <c r="L363" s="42">
        <v>18</v>
      </c>
      <c r="M363" s="42">
        <v>41790.400000000001</v>
      </c>
      <c r="N363" s="42">
        <f t="shared" si="15"/>
        <v>752227.20000000007</v>
      </c>
      <c r="O363" s="42">
        <f t="shared" si="16"/>
        <v>872583.55200000003</v>
      </c>
      <c r="P363" s="56">
        <v>0</v>
      </c>
      <c r="Q363" s="57" t="s">
        <v>57</v>
      </c>
      <c r="R363" s="57" t="s">
        <v>66</v>
      </c>
      <c r="S363" s="53" t="s">
        <v>961</v>
      </c>
      <c r="T363" s="7" t="s">
        <v>1100</v>
      </c>
      <c r="U363" s="7"/>
      <c r="V363" s="7"/>
      <c r="W363" s="47"/>
      <c r="X363" s="51"/>
      <c r="Y363" s="7"/>
      <c r="Z363" s="7"/>
      <c r="AA363" s="7"/>
      <c r="AB363" s="46" t="s">
        <v>57</v>
      </c>
      <c r="AC363" s="7"/>
      <c r="AD363" s="7">
        <v>10007213</v>
      </c>
      <c r="AE363" s="7" t="s">
        <v>231</v>
      </c>
    </row>
    <row r="364" spans="1:31" s="58" customFormat="1" ht="18" customHeight="1" x14ac:dyDescent="0.25">
      <c r="A364" s="7">
        <v>10007214</v>
      </c>
      <c r="B364" s="52" t="s">
        <v>47</v>
      </c>
      <c r="C364" s="53" t="s">
        <v>48</v>
      </c>
      <c r="D364" s="54" t="s">
        <v>1005</v>
      </c>
      <c r="E364" s="52" t="s">
        <v>74</v>
      </c>
      <c r="F364" s="52" t="s">
        <v>49</v>
      </c>
      <c r="G364" s="56" t="s">
        <v>1036</v>
      </c>
      <c r="H364" s="56" t="s">
        <v>1022</v>
      </c>
      <c r="I364" s="56" t="s">
        <v>106</v>
      </c>
      <c r="J364" s="56" t="s">
        <v>1082</v>
      </c>
      <c r="K364" s="56" t="s">
        <v>1099</v>
      </c>
      <c r="L364" s="42">
        <v>4</v>
      </c>
      <c r="M364" s="42">
        <v>78357</v>
      </c>
      <c r="N364" s="42">
        <f t="shared" si="15"/>
        <v>313428</v>
      </c>
      <c r="O364" s="42">
        <f t="shared" si="16"/>
        <v>363576.48</v>
      </c>
      <c r="P364" s="56">
        <v>0</v>
      </c>
      <c r="Q364" s="57" t="s">
        <v>57</v>
      </c>
      <c r="R364" s="57" t="s">
        <v>66</v>
      </c>
      <c r="S364" s="53" t="s">
        <v>961</v>
      </c>
      <c r="T364" s="7" t="s">
        <v>1100</v>
      </c>
      <c r="U364" s="7"/>
      <c r="V364" s="7"/>
      <c r="W364" s="47"/>
      <c r="X364" s="51"/>
      <c r="Y364" s="7"/>
      <c r="Z364" s="7"/>
      <c r="AA364" s="7"/>
      <c r="AB364" s="46" t="s">
        <v>57</v>
      </c>
      <c r="AC364" s="7"/>
      <c r="AD364" s="7">
        <v>10007214</v>
      </c>
      <c r="AE364" s="7" t="s">
        <v>231</v>
      </c>
    </row>
    <row r="365" spans="1:31" s="58" customFormat="1" ht="18" customHeight="1" x14ac:dyDescent="0.25">
      <c r="A365" s="7">
        <v>10007215</v>
      </c>
      <c r="B365" s="52" t="s">
        <v>47</v>
      </c>
      <c r="C365" s="53" t="s">
        <v>48</v>
      </c>
      <c r="D365" s="54" t="s">
        <v>1006</v>
      </c>
      <c r="E365" s="52" t="s">
        <v>74</v>
      </c>
      <c r="F365" s="52" t="s">
        <v>49</v>
      </c>
      <c r="G365" s="56" t="s">
        <v>1036</v>
      </c>
      <c r="H365" s="56" t="s">
        <v>1022</v>
      </c>
      <c r="I365" s="56" t="s">
        <v>106</v>
      </c>
      <c r="J365" s="56" t="s">
        <v>1083</v>
      </c>
      <c r="K365" s="56" t="s">
        <v>1099</v>
      </c>
      <c r="L365" s="42">
        <v>4</v>
      </c>
      <c r="M365" s="42">
        <v>63207.979999999996</v>
      </c>
      <c r="N365" s="42">
        <f t="shared" si="15"/>
        <v>252831.91999999998</v>
      </c>
      <c r="O365" s="42">
        <f t="shared" si="16"/>
        <v>293285.02719999995</v>
      </c>
      <c r="P365" s="56">
        <v>0</v>
      </c>
      <c r="Q365" s="57" t="s">
        <v>57</v>
      </c>
      <c r="R365" s="57" t="s">
        <v>66</v>
      </c>
      <c r="S365" s="53" t="s">
        <v>961</v>
      </c>
      <c r="T365" s="7" t="s">
        <v>1100</v>
      </c>
      <c r="U365" s="7"/>
      <c r="V365" s="7"/>
      <c r="W365" s="47"/>
      <c r="X365" s="51"/>
      <c r="Y365" s="7"/>
      <c r="Z365" s="7"/>
      <c r="AA365" s="7"/>
      <c r="AB365" s="46" t="s">
        <v>57</v>
      </c>
      <c r="AC365" s="7"/>
      <c r="AD365" s="7">
        <v>10007215</v>
      </c>
      <c r="AE365" s="7" t="s">
        <v>231</v>
      </c>
    </row>
    <row r="366" spans="1:31" s="58" customFormat="1" ht="18" customHeight="1" x14ac:dyDescent="0.25">
      <c r="A366" s="7">
        <v>10007216</v>
      </c>
      <c r="B366" s="52" t="s">
        <v>47</v>
      </c>
      <c r="C366" s="53" t="s">
        <v>48</v>
      </c>
      <c r="D366" s="54" t="s">
        <v>1007</v>
      </c>
      <c r="E366" s="52" t="s">
        <v>74</v>
      </c>
      <c r="F366" s="52" t="s">
        <v>49</v>
      </c>
      <c r="G366" s="56" t="s">
        <v>1036</v>
      </c>
      <c r="H366" s="56" t="s">
        <v>1022</v>
      </c>
      <c r="I366" s="56" t="s">
        <v>106</v>
      </c>
      <c r="J366" s="56" t="s">
        <v>1084</v>
      </c>
      <c r="K366" s="56" t="s">
        <v>1099</v>
      </c>
      <c r="L366" s="42">
        <v>33</v>
      </c>
      <c r="M366" s="42">
        <v>33954.699999999997</v>
      </c>
      <c r="N366" s="42">
        <f t="shared" si="15"/>
        <v>1120505.0999999999</v>
      </c>
      <c r="O366" s="42">
        <f t="shared" si="16"/>
        <v>1299785.9159999997</v>
      </c>
      <c r="P366" s="56">
        <v>0</v>
      </c>
      <c r="Q366" s="57" t="s">
        <v>57</v>
      </c>
      <c r="R366" s="57" t="s">
        <v>66</v>
      </c>
      <c r="S366" s="53" t="s">
        <v>961</v>
      </c>
      <c r="T366" s="7" t="s">
        <v>1100</v>
      </c>
      <c r="U366" s="7"/>
      <c r="V366" s="7"/>
      <c r="W366" s="47"/>
      <c r="X366" s="51"/>
      <c r="Y366" s="7"/>
      <c r="Z366" s="7"/>
      <c r="AA366" s="7"/>
      <c r="AB366" s="46" t="s">
        <v>57</v>
      </c>
      <c r="AC366" s="7"/>
      <c r="AD366" s="7">
        <v>10007216</v>
      </c>
      <c r="AE366" s="7" t="s">
        <v>231</v>
      </c>
    </row>
    <row r="367" spans="1:31" s="58" customFormat="1" ht="18" customHeight="1" x14ac:dyDescent="0.25">
      <c r="A367" s="7">
        <v>10007217</v>
      </c>
      <c r="B367" s="52" t="s">
        <v>47</v>
      </c>
      <c r="C367" s="53" t="s">
        <v>48</v>
      </c>
      <c r="D367" s="54" t="s">
        <v>1008</v>
      </c>
      <c r="E367" s="52" t="s">
        <v>74</v>
      </c>
      <c r="F367" s="52" t="s">
        <v>49</v>
      </c>
      <c r="G367" s="56" t="s">
        <v>1036</v>
      </c>
      <c r="H367" s="56" t="s">
        <v>1022</v>
      </c>
      <c r="I367" s="56" t="s">
        <v>106</v>
      </c>
      <c r="J367" s="56" t="s">
        <v>1085</v>
      </c>
      <c r="K367" s="56" t="s">
        <v>1099</v>
      </c>
      <c r="L367" s="42">
        <v>8</v>
      </c>
      <c r="M367" s="42">
        <v>37611.360000000001</v>
      </c>
      <c r="N367" s="42">
        <f t="shared" si="15"/>
        <v>300890.88</v>
      </c>
      <c r="O367" s="42">
        <f t="shared" si="16"/>
        <v>349033.42079999996</v>
      </c>
      <c r="P367" s="56">
        <v>0</v>
      </c>
      <c r="Q367" s="57" t="s">
        <v>57</v>
      </c>
      <c r="R367" s="57" t="s">
        <v>66</v>
      </c>
      <c r="S367" s="53" t="s">
        <v>961</v>
      </c>
      <c r="T367" s="7" t="s">
        <v>1100</v>
      </c>
      <c r="U367" s="7"/>
      <c r="V367" s="7"/>
      <c r="W367" s="47"/>
      <c r="X367" s="51"/>
      <c r="Y367" s="7"/>
      <c r="Z367" s="7"/>
      <c r="AA367" s="7"/>
      <c r="AB367" s="46" t="s">
        <v>57</v>
      </c>
      <c r="AC367" s="7"/>
      <c r="AD367" s="7">
        <v>10007217</v>
      </c>
      <c r="AE367" s="7" t="s">
        <v>231</v>
      </c>
    </row>
    <row r="368" spans="1:31" s="58" customFormat="1" ht="18" customHeight="1" x14ac:dyDescent="0.25">
      <c r="A368" s="7">
        <v>10007218</v>
      </c>
      <c r="B368" s="52" t="s">
        <v>47</v>
      </c>
      <c r="C368" s="53" t="s">
        <v>48</v>
      </c>
      <c r="D368" s="54" t="s">
        <v>1009</v>
      </c>
      <c r="E368" s="52" t="s">
        <v>74</v>
      </c>
      <c r="F368" s="52" t="s">
        <v>49</v>
      </c>
      <c r="G368" s="56" t="s">
        <v>1036</v>
      </c>
      <c r="H368" s="56" t="s">
        <v>1022</v>
      </c>
      <c r="I368" s="56" t="s">
        <v>106</v>
      </c>
      <c r="J368" s="56" t="s">
        <v>1086</v>
      </c>
      <c r="K368" s="56" t="s">
        <v>1099</v>
      </c>
      <c r="L368" s="42">
        <v>4</v>
      </c>
      <c r="M368" s="42">
        <v>85147.94</v>
      </c>
      <c r="N368" s="42">
        <f t="shared" si="15"/>
        <v>340591.76</v>
      </c>
      <c r="O368" s="42">
        <f t="shared" si="16"/>
        <v>395086.44159999996</v>
      </c>
      <c r="P368" s="56">
        <v>0</v>
      </c>
      <c r="Q368" s="57" t="s">
        <v>57</v>
      </c>
      <c r="R368" s="57" t="s">
        <v>66</v>
      </c>
      <c r="S368" s="53" t="s">
        <v>961</v>
      </c>
      <c r="T368" s="7" t="s">
        <v>1100</v>
      </c>
      <c r="U368" s="7"/>
      <c r="V368" s="7"/>
      <c r="W368" s="47"/>
      <c r="X368" s="51"/>
      <c r="Y368" s="7"/>
      <c r="Z368" s="7"/>
      <c r="AA368" s="7"/>
      <c r="AB368" s="46" t="s">
        <v>57</v>
      </c>
      <c r="AC368" s="7"/>
      <c r="AD368" s="7">
        <v>10007218</v>
      </c>
      <c r="AE368" s="7" t="s">
        <v>231</v>
      </c>
    </row>
    <row r="369" spans="1:31" s="58" customFormat="1" ht="18" customHeight="1" x14ac:dyDescent="0.25">
      <c r="A369" s="7">
        <v>10007221</v>
      </c>
      <c r="B369" s="52" t="s">
        <v>47</v>
      </c>
      <c r="C369" s="53" t="s">
        <v>48</v>
      </c>
      <c r="D369" s="54" t="s">
        <v>1010</v>
      </c>
      <c r="E369" s="52" t="s">
        <v>74</v>
      </c>
      <c r="F369" s="52" t="s">
        <v>49</v>
      </c>
      <c r="G369" s="56" t="s">
        <v>1036</v>
      </c>
      <c r="H369" s="56" t="s">
        <v>1022</v>
      </c>
      <c r="I369" s="56" t="s">
        <v>106</v>
      </c>
      <c r="J369" s="56" t="s">
        <v>1087</v>
      </c>
      <c r="K369" s="56" t="s">
        <v>1099</v>
      </c>
      <c r="L369" s="42">
        <v>1</v>
      </c>
      <c r="M369" s="42">
        <v>34999.46</v>
      </c>
      <c r="N369" s="42">
        <f t="shared" si="15"/>
        <v>34999.46</v>
      </c>
      <c r="O369" s="42">
        <f t="shared" si="16"/>
        <v>40599.373599999999</v>
      </c>
      <c r="P369" s="56">
        <v>0</v>
      </c>
      <c r="Q369" s="57" t="s">
        <v>57</v>
      </c>
      <c r="R369" s="57" t="s">
        <v>66</v>
      </c>
      <c r="S369" s="53" t="s">
        <v>961</v>
      </c>
      <c r="T369" s="7" t="s">
        <v>1100</v>
      </c>
      <c r="U369" s="7"/>
      <c r="V369" s="7"/>
      <c r="W369" s="47"/>
      <c r="X369" s="51"/>
      <c r="Y369" s="7"/>
      <c r="Z369" s="7"/>
      <c r="AA369" s="7"/>
      <c r="AB369" s="46" t="s">
        <v>57</v>
      </c>
      <c r="AC369" s="7"/>
      <c r="AD369" s="7">
        <v>10007221</v>
      </c>
      <c r="AE369" s="7" t="s">
        <v>231</v>
      </c>
    </row>
    <row r="370" spans="1:31" s="58" customFormat="1" ht="18" customHeight="1" x14ac:dyDescent="0.25">
      <c r="A370" s="7">
        <v>10007222</v>
      </c>
      <c r="B370" s="52" t="s">
        <v>47</v>
      </c>
      <c r="C370" s="53" t="s">
        <v>48</v>
      </c>
      <c r="D370" s="54" t="s">
        <v>1011</v>
      </c>
      <c r="E370" s="52" t="s">
        <v>74</v>
      </c>
      <c r="F370" s="52" t="s">
        <v>49</v>
      </c>
      <c r="G370" s="56" t="s">
        <v>1036</v>
      </c>
      <c r="H370" s="56" t="s">
        <v>1022</v>
      </c>
      <c r="I370" s="56" t="s">
        <v>106</v>
      </c>
      <c r="J370" s="56" t="s">
        <v>1088</v>
      </c>
      <c r="K370" s="56" t="s">
        <v>1099</v>
      </c>
      <c r="L370" s="42">
        <v>1</v>
      </c>
      <c r="M370" s="42">
        <v>58506.559999999998</v>
      </c>
      <c r="N370" s="42">
        <f t="shared" si="15"/>
        <v>58506.559999999998</v>
      </c>
      <c r="O370" s="42">
        <f t="shared" si="16"/>
        <v>67867.609599999996</v>
      </c>
      <c r="P370" s="56">
        <v>0</v>
      </c>
      <c r="Q370" s="57" t="s">
        <v>57</v>
      </c>
      <c r="R370" s="57" t="s">
        <v>66</v>
      </c>
      <c r="S370" s="53" t="s">
        <v>961</v>
      </c>
      <c r="T370" s="7" t="s">
        <v>1100</v>
      </c>
      <c r="U370" s="7"/>
      <c r="V370" s="7"/>
      <c r="W370" s="47"/>
      <c r="X370" s="51"/>
      <c r="Y370" s="7"/>
      <c r="Z370" s="7"/>
      <c r="AA370" s="7"/>
      <c r="AB370" s="46" t="s">
        <v>57</v>
      </c>
      <c r="AC370" s="7"/>
      <c r="AD370" s="7">
        <v>10007222</v>
      </c>
      <c r="AE370" s="7" t="s">
        <v>231</v>
      </c>
    </row>
    <row r="371" spans="1:31" s="58" customFormat="1" ht="18" customHeight="1" x14ac:dyDescent="0.25">
      <c r="A371" s="7">
        <v>10007228</v>
      </c>
      <c r="B371" s="52" t="s">
        <v>47</v>
      </c>
      <c r="C371" s="53" t="s">
        <v>48</v>
      </c>
      <c r="D371" s="54" t="s">
        <v>1012</v>
      </c>
      <c r="E371" s="52" t="s">
        <v>74</v>
      </c>
      <c r="F371" s="52" t="s">
        <v>49</v>
      </c>
      <c r="G371" s="56" t="s">
        <v>1040</v>
      </c>
      <c r="H371" s="56" t="s">
        <v>1027</v>
      </c>
      <c r="I371" s="56" t="s">
        <v>1028</v>
      </c>
      <c r="J371" s="56" t="s">
        <v>1089</v>
      </c>
      <c r="K371" s="56" t="s">
        <v>229</v>
      </c>
      <c r="L371" s="42">
        <v>3</v>
      </c>
      <c r="M371" s="42">
        <v>1035357.16</v>
      </c>
      <c r="N371" s="42">
        <f t="shared" si="15"/>
        <v>3106071.48</v>
      </c>
      <c r="O371" s="42">
        <f t="shared" si="16"/>
        <v>3603042.9167999998</v>
      </c>
      <c r="P371" s="56">
        <v>0</v>
      </c>
      <c r="Q371" s="57" t="s">
        <v>57</v>
      </c>
      <c r="R371" s="57" t="s">
        <v>66</v>
      </c>
      <c r="S371" s="53" t="s">
        <v>961</v>
      </c>
      <c r="T371" s="7" t="s">
        <v>1100</v>
      </c>
      <c r="U371" s="7"/>
      <c r="V371" s="7"/>
      <c r="W371" s="47"/>
      <c r="X371" s="51"/>
      <c r="Y371" s="7"/>
      <c r="Z371" s="7"/>
      <c r="AA371" s="7"/>
      <c r="AB371" s="46" t="s">
        <v>57</v>
      </c>
      <c r="AC371" s="7"/>
      <c r="AD371" s="7">
        <v>10007228</v>
      </c>
      <c r="AE371" s="7" t="s">
        <v>231</v>
      </c>
    </row>
    <row r="372" spans="1:31" s="58" customFormat="1" ht="18" customHeight="1" x14ac:dyDescent="0.25">
      <c r="A372" s="7">
        <v>10007229</v>
      </c>
      <c r="B372" s="52" t="s">
        <v>47</v>
      </c>
      <c r="C372" s="53" t="s">
        <v>48</v>
      </c>
      <c r="D372" s="54" t="s">
        <v>1013</v>
      </c>
      <c r="E372" s="52" t="s">
        <v>74</v>
      </c>
      <c r="F372" s="52" t="s">
        <v>49</v>
      </c>
      <c r="G372" s="56" t="s">
        <v>1043</v>
      </c>
      <c r="H372" s="56" t="s">
        <v>1032</v>
      </c>
      <c r="I372" s="56" t="s">
        <v>1033</v>
      </c>
      <c r="J372" s="56" t="s">
        <v>1090</v>
      </c>
      <c r="K372" s="56" t="s">
        <v>229</v>
      </c>
      <c r="L372" s="42">
        <v>4</v>
      </c>
      <c r="M372" s="42">
        <v>2418619.4</v>
      </c>
      <c r="N372" s="42">
        <f t="shared" si="15"/>
        <v>9674477.5999999996</v>
      </c>
      <c r="O372" s="42">
        <f t="shared" si="16"/>
        <v>11222394.015999999</v>
      </c>
      <c r="P372" s="56">
        <v>0</v>
      </c>
      <c r="Q372" s="57" t="s">
        <v>57</v>
      </c>
      <c r="R372" s="57" t="s">
        <v>66</v>
      </c>
      <c r="S372" s="53" t="s">
        <v>961</v>
      </c>
      <c r="T372" s="7" t="s">
        <v>1100</v>
      </c>
      <c r="U372" s="7"/>
      <c r="V372" s="7"/>
      <c r="W372" s="47"/>
      <c r="X372" s="51"/>
      <c r="Y372" s="7"/>
      <c r="Z372" s="7"/>
      <c r="AA372" s="7"/>
      <c r="AB372" s="46" t="s">
        <v>57</v>
      </c>
      <c r="AC372" s="7"/>
      <c r="AD372" s="7">
        <v>10007229</v>
      </c>
      <c r="AE372" s="7" t="s">
        <v>231</v>
      </c>
    </row>
    <row r="373" spans="1:31" s="58" customFormat="1" ht="18" customHeight="1" x14ac:dyDescent="0.25">
      <c r="A373" s="7">
        <v>10007250</v>
      </c>
      <c r="B373" s="52" t="s">
        <v>47</v>
      </c>
      <c r="C373" s="53" t="s">
        <v>48</v>
      </c>
      <c r="D373" s="54" t="s">
        <v>1014</v>
      </c>
      <c r="E373" s="52" t="s">
        <v>74</v>
      </c>
      <c r="F373" s="52" t="s">
        <v>49</v>
      </c>
      <c r="G373" s="56" t="s">
        <v>1040</v>
      </c>
      <c r="H373" s="56" t="s">
        <v>1027</v>
      </c>
      <c r="I373" s="56" t="s">
        <v>1028</v>
      </c>
      <c r="J373" s="56" t="s">
        <v>1091</v>
      </c>
      <c r="K373" s="56" t="s">
        <v>229</v>
      </c>
      <c r="L373" s="42">
        <v>8</v>
      </c>
      <c r="M373" s="42">
        <v>73133.2</v>
      </c>
      <c r="N373" s="42">
        <f t="shared" si="15"/>
        <v>585065.6</v>
      </c>
      <c r="O373" s="42">
        <f t="shared" si="16"/>
        <v>678676.0959999999</v>
      </c>
      <c r="P373" s="56">
        <v>0</v>
      </c>
      <c r="Q373" s="57" t="s">
        <v>57</v>
      </c>
      <c r="R373" s="57" t="s">
        <v>66</v>
      </c>
      <c r="S373" s="53" t="s">
        <v>961</v>
      </c>
      <c r="T373" s="7" t="s">
        <v>1100</v>
      </c>
      <c r="U373" s="7"/>
      <c r="V373" s="7"/>
      <c r="W373" s="47"/>
      <c r="X373" s="51"/>
      <c r="Y373" s="7"/>
      <c r="Z373" s="7"/>
      <c r="AA373" s="7"/>
      <c r="AB373" s="46" t="s">
        <v>57</v>
      </c>
      <c r="AC373" s="7"/>
      <c r="AD373" s="7">
        <v>10007250</v>
      </c>
      <c r="AE373" s="7" t="s">
        <v>231</v>
      </c>
    </row>
    <row r="374" spans="1:31" s="58" customFormat="1" ht="18" customHeight="1" x14ac:dyDescent="0.25">
      <c r="A374" s="7">
        <v>10007251</v>
      </c>
      <c r="B374" s="52" t="s">
        <v>47</v>
      </c>
      <c r="C374" s="53" t="s">
        <v>48</v>
      </c>
      <c r="D374" s="54" t="s">
        <v>1015</v>
      </c>
      <c r="E374" s="52" t="s">
        <v>74</v>
      </c>
      <c r="F374" s="52" t="s">
        <v>49</v>
      </c>
      <c r="G374" s="56" t="s">
        <v>1040</v>
      </c>
      <c r="H374" s="56" t="s">
        <v>1027</v>
      </c>
      <c r="I374" s="56" t="s">
        <v>1028</v>
      </c>
      <c r="J374" s="56" t="s">
        <v>1092</v>
      </c>
      <c r="K374" s="56" t="s">
        <v>229</v>
      </c>
      <c r="L374" s="42">
        <v>1</v>
      </c>
      <c r="M374" s="42">
        <v>4421946.7</v>
      </c>
      <c r="N374" s="42">
        <f t="shared" si="15"/>
        <v>4421946.7</v>
      </c>
      <c r="O374" s="42">
        <f t="shared" si="16"/>
        <v>5129458.1720000003</v>
      </c>
      <c r="P374" s="56">
        <v>0</v>
      </c>
      <c r="Q374" s="57" t="s">
        <v>57</v>
      </c>
      <c r="R374" s="57" t="s">
        <v>66</v>
      </c>
      <c r="S374" s="53" t="s">
        <v>961</v>
      </c>
      <c r="T374" s="7" t="s">
        <v>1100</v>
      </c>
      <c r="U374" s="7"/>
      <c r="V374" s="7"/>
      <c r="W374" s="47"/>
      <c r="X374" s="51"/>
      <c r="Y374" s="7"/>
      <c r="Z374" s="7"/>
      <c r="AA374" s="7"/>
      <c r="AB374" s="46" t="s">
        <v>57</v>
      </c>
      <c r="AC374" s="7"/>
      <c r="AD374" s="7">
        <v>10007251</v>
      </c>
      <c r="AE374" s="7" t="s">
        <v>231</v>
      </c>
    </row>
    <row r="375" spans="1:31" s="58" customFormat="1" ht="18" customHeight="1" x14ac:dyDescent="0.25">
      <c r="A375" s="7">
        <v>10007252</v>
      </c>
      <c r="B375" s="52" t="s">
        <v>47</v>
      </c>
      <c r="C375" s="53" t="s">
        <v>48</v>
      </c>
      <c r="D375" s="54" t="s">
        <v>1016</v>
      </c>
      <c r="E375" s="52" t="s">
        <v>74</v>
      </c>
      <c r="F375" s="52" t="s">
        <v>49</v>
      </c>
      <c r="G375" s="56" t="s">
        <v>1040</v>
      </c>
      <c r="H375" s="56" t="s">
        <v>1027</v>
      </c>
      <c r="I375" s="56" t="s">
        <v>1028</v>
      </c>
      <c r="J375" s="56" t="s">
        <v>1093</v>
      </c>
      <c r="K375" s="56" t="s">
        <v>229</v>
      </c>
      <c r="L375" s="42">
        <v>1</v>
      </c>
      <c r="M375" s="42">
        <v>3239278.38</v>
      </c>
      <c r="N375" s="42">
        <f t="shared" si="15"/>
        <v>3239278.38</v>
      </c>
      <c r="O375" s="42">
        <f t="shared" si="16"/>
        <v>3757562.9207999995</v>
      </c>
      <c r="P375" s="56">
        <v>0</v>
      </c>
      <c r="Q375" s="57" t="s">
        <v>57</v>
      </c>
      <c r="R375" s="57" t="s">
        <v>66</v>
      </c>
      <c r="S375" s="53" t="s">
        <v>961</v>
      </c>
      <c r="T375" s="7" t="s">
        <v>1100</v>
      </c>
      <c r="U375" s="7"/>
      <c r="V375" s="7"/>
      <c r="W375" s="47"/>
      <c r="X375" s="51"/>
      <c r="Y375" s="7"/>
      <c r="Z375" s="7"/>
      <c r="AA375" s="7"/>
      <c r="AB375" s="46" t="s">
        <v>57</v>
      </c>
      <c r="AC375" s="7"/>
      <c r="AD375" s="7">
        <v>10007252</v>
      </c>
      <c r="AE375" s="7" t="s">
        <v>231</v>
      </c>
    </row>
    <row r="376" spans="1:31" s="58" customFormat="1" ht="18" customHeight="1" x14ac:dyDescent="0.25">
      <c r="A376" s="7">
        <v>10012887</v>
      </c>
      <c r="B376" s="52" t="s">
        <v>47</v>
      </c>
      <c r="C376" s="53" t="s">
        <v>48</v>
      </c>
      <c r="D376" s="54" t="s">
        <v>1017</v>
      </c>
      <c r="E376" s="52" t="s">
        <v>74</v>
      </c>
      <c r="F376" s="52" t="s">
        <v>49</v>
      </c>
      <c r="G376" s="56" t="s">
        <v>1044</v>
      </c>
      <c r="H376" s="56" t="s">
        <v>336</v>
      </c>
      <c r="I376" s="56" t="s">
        <v>1034</v>
      </c>
      <c r="J376" s="56" t="s">
        <v>1094</v>
      </c>
      <c r="K376" s="56" t="s">
        <v>229</v>
      </c>
      <c r="L376" s="42">
        <v>57</v>
      </c>
      <c r="M376" s="42">
        <v>96640.3</v>
      </c>
      <c r="N376" s="42">
        <f t="shared" si="15"/>
        <v>5508497.1000000006</v>
      </c>
      <c r="O376" s="42">
        <f t="shared" si="16"/>
        <v>6389856.6359999999</v>
      </c>
      <c r="P376" s="56">
        <v>0</v>
      </c>
      <c r="Q376" s="57" t="s">
        <v>57</v>
      </c>
      <c r="R376" s="57" t="s">
        <v>66</v>
      </c>
      <c r="S376" s="53" t="s">
        <v>961</v>
      </c>
      <c r="T376" s="7" t="s">
        <v>1100</v>
      </c>
      <c r="U376" s="7"/>
      <c r="V376" s="7"/>
      <c r="W376" s="47"/>
      <c r="X376" s="51"/>
      <c r="Y376" s="7"/>
      <c r="Z376" s="7"/>
      <c r="AA376" s="7"/>
      <c r="AB376" s="46" t="s">
        <v>57</v>
      </c>
      <c r="AC376" s="7"/>
      <c r="AD376" s="7">
        <v>10012887</v>
      </c>
      <c r="AE376" s="7" t="s">
        <v>231</v>
      </c>
    </row>
    <row r="377" spans="1:31" s="58" customFormat="1" ht="18" customHeight="1" x14ac:dyDescent="0.25">
      <c r="A377" s="7">
        <v>10012892</v>
      </c>
      <c r="B377" s="52" t="s">
        <v>47</v>
      </c>
      <c r="C377" s="53" t="s">
        <v>48</v>
      </c>
      <c r="D377" s="54" t="s">
        <v>1018</v>
      </c>
      <c r="E377" s="52" t="s">
        <v>74</v>
      </c>
      <c r="F377" s="52" t="s">
        <v>49</v>
      </c>
      <c r="G377" s="56" t="s">
        <v>1045</v>
      </c>
      <c r="H377" s="56" t="s">
        <v>253</v>
      </c>
      <c r="I377" s="56" t="s">
        <v>1035</v>
      </c>
      <c r="J377" s="56" t="s">
        <v>1095</v>
      </c>
      <c r="K377" s="56" t="s">
        <v>1099</v>
      </c>
      <c r="L377" s="42">
        <v>1</v>
      </c>
      <c r="M377" s="42">
        <v>1678406.94</v>
      </c>
      <c r="N377" s="42">
        <f t="shared" si="15"/>
        <v>1678406.94</v>
      </c>
      <c r="O377" s="42">
        <f t="shared" si="16"/>
        <v>1946952.0503999998</v>
      </c>
      <c r="P377" s="56">
        <v>0</v>
      </c>
      <c r="Q377" s="57" t="s">
        <v>57</v>
      </c>
      <c r="R377" s="57" t="s">
        <v>66</v>
      </c>
      <c r="S377" s="53" t="s">
        <v>961</v>
      </c>
      <c r="T377" s="7" t="s">
        <v>1100</v>
      </c>
      <c r="U377" s="7"/>
      <c r="V377" s="7"/>
      <c r="W377" s="47"/>
      <c r="X377" s="51"/>
      <c r="Y377" s="7"/>
      <c r="Z377" s="7"/>
      <c r="AA377" s="7"/>
      <c r="AB377" s="46" t="s">
        <v>57</v>
      </c>
      <c r="AC377" s="7"/>
      <c r="AD377" s="7">
        <v>10012892</v>
      </c>
      <c r="AE377" s="7" t="s">
        <v>231</v>
      </c>
    </row>
    <row r="378" spans="1:31" s="58" customFormat="1" ht="18" customHeight="1" x14ac:dyDescent="0.25">
      <c r="A378" s="7">
        <v>10012893</v>
      </c>
      <c r="B378" s="52" t="s">
        <v>47</v>
      </c>
      <c r="C378" s="53" t="s">
        <v>48</v>
      </c>
      <c r="D378" s="54" t="s">
        <v>1019</v>
      </c>
      <c r="E378" s="52" t="s">
        <v>74</v>
      </c>
      <c r="F378" s="52" t="s">
        <v>49</v>
      </c>
      <c r="G378" s="56" t="s">
        <v>1045</v>
      </c>
      <c r="H378" s="56" t="s">
        <v>253</v>
      </c>
      <c r="I378" s="56" t="s">
        <v>1035</v>
      </c>
      <c r="J378" s="56" t="s">
        <v>1096</v>
      </c>
      <c r="K378" s="56" t="s">
        <v>1099</v>
      </c>
      <c r="L378" s="42">
        <v>4</v>
      </c>
      <c r="M378" s="42">
        <v>257010.96</v>
      </c>
      <c r="N378" s="42">
        <f t="shared" si="15"/>
        <v>1028043.84</v>
      </c>
      <c r="O378" s="42">
        <f t="shared" si="16"/>
        <v>1192530.8543999998</v>
      </c>
      <c r="P378" s="56">
        <v>0</v>
      </c>
      <c r="Q378" s="57" t="s">
        <v>57</v>
      </c>
      <c r="R378" s="57" t="s">
        <v>66</v>
      </c>
      <c r="S378" s="53" t="s">
        <v>961</v>
      </c>
      <c r="T378" s="7" t="s">
        <v>1100</v>
      </c>
      <c r="U378" s="7"/>
      <c r="V378" s="7"/>
      <c r="W378" s="47"/>
      <c r="X378" s="51"/>
      <c r="Y378" s="7"/>
      <c r="Z378" s="7"/>
      <c r="AA378" s="7"/>
      <c r="AB378" s="46" t="s">
        <v>57</v>
      </c>
      <c r="AC378" s="7"/>
      <c r="AD378" s="7">
        <v>10012893</v>
      </c>
      <c r="AE378" s="7" t="s">
        <v>231</v>
      </c>
    </row>
    <row r="379" spans="1:31" s="58" customFormat="1" ht="18" customHeight="1" x14ac:dyDescent="0.25">
      <c r="A379" s="7">
        <v>10012894</v>
      </c>
      <c r="B379" s="52" t="s">
        <v>47</v>
      </c>
      <c r="C379" s="53" t="s">
        <v>48</v>
      </c>
      <c r="D379" s="54" t="s">
        <v>1020</v>
      </c>
      <c r="E379" s="52" t="s">
        <v>74</v>
      </c>
      <c r="F379" s="52" t="s">
        <v>49</v>
      </c>
      <c r="G379" s="56" t="s">
        <v>1045</v>
      </c>
      <c r="H379" s="56" t="s">
        <v>253</v>
      </c>
      <c r="I379" s="56" t="s">
        <v>1035</v>
      </c>
      <c r="J379" s="56" t="s">
        <v>1097</v>
      </c>
      <c r="K379" s="56" t="s">
        <v>1099</v>
      </c>
      <c r="L379" s="42">
        <v>1</v>
      </c>
      <c r="M379" s="42">
        <v>4168070.02</v>
      </c>
      <c r="N379" s="42">
        <f t="shared" si="15"/>
        <v>4168070.02</v>
      </c>
      <c r="O379" s="42">
        <f t="shared" si="16"/>
        <v>4834961.2231999999</v>
      </c>
      <c r="P379" s="56">
        <v>0</v>
      </c>
      <c r="Q379" s="57" t="s">
        <v>57</v>
      </c>
      <c r="R379" s="57" t="s">
        <v>66</v>
      </c>
      <c r="S379" s="53" t="s">
        <v>961</v>
      </c>
      <c r="T379" s="7" t="s">
        <v>1100</v>
      </c>
      <c r="U379" s="7"/>
      <c r="V379" s="7"/>
      <c r="W379" s="47"/>
      <c r="X379" s="51"/>
      <c r="Y379" s="7"/>
      <c r="Z379" s="7"/>
      <c r="AA379" s="7"/>
      <c r="AB379" s="46" t="s">
        <v>57</v>
      </c>
      <c r="AC379" s="7"/>
      <c r="AD379" s="7">
        <v>10012894</v>
      </c>
      <c r="AE379" s="7" t="s">
        <v>231</v>
      </c>
    </row>
    <row r="380" spans="1:31" s="58" customFormat="1" ht="18" customHeight="1" x14ac:dyDescent="0.25">
      <c r="A380" s="7">
        <v>10012895</v>
      </c>
      <c r="B380" s="52" t="s">
        <v>47</v>
      </c>
      <c r="C380" s="53" t="s">
        <v>48</v>
      </c>
      <c r="D380" s="54" t="s">
        <v>1021</v>
      </c>
      <c r="E380" s="52" t="s">
        <v>74</v>
      </c>
      <c r="F380" s="52" t="s">
        <v>49</v>
      </c>
      <c r="G380" s="56" t="s">
        <v>1045</v>
      </c>
      <c r="H380" s="56" t="s">
        <v>253</v>
      </c>
      <c r="I380" s="56" t="s">
        <v>1035</v>
      </c>
      <c r="J380" s="56" t="s">
        <v>1098</v>
      </c>
      <c r="K380" s="56" t="s">
        <v>1099</v>
      </c>
      <c r="L380" s="42">
        <v>1</v>
      </c>
      <c r="M380" s="42">
        <v>1594826.14</v>
      </c>
      <c r="N380" s="42">
        <f t="shared" si="15"/>
        <v>1594826.14</v>
      </c>
      <c r="O380" s="42">
        <f t="shared" si="16"/>
        <v>1849998.3223999997</v>
      </c>
      <c r="P380" s="56">
        <v>0</v>
      </c>
      <c r="Q380" s="57" t="s">
        <v>57</v>
      </c>
      <c r="R380" s="57" t="s">
        <v>66</v>
      </c>
      <c r="S380" s="53" t="s">
        <v>961</v>
      </c>
      <c r="T380" s="7" t="s">
        <v>1100</v>
      </c>
      <c r="U380" s="7"/>
      <c r="V380" s="7"/>
      <c r="W380" s="47"/>
      <c r="X380" s="51"/>
      <c r="Y380" s="7"/>
      <c r="Z380" s="7"/>
      <c r="AA380" s="7"/>
      <c r="AB380" s="46" t="s">
        <v>57</v>
      </c>
      <c r="AC380" s="7"/>
      <c r="AD380" s="7">
        <v>10012895</v>
      </c>
      <c r="AE380" s="7" t="s">
        <v>231</v>
      </c>
    </row>
    <row r="381" spans="1:31" s="58" customFormat="1" ht="27" customHeight="1" x14ac:dyDescent="0.25">
      <c r="A381" s="7">
        <v>10013250</v>
      </c>
      <c r="B381" s="52" t="s">
        <v>47</v>
      </c>
      <c r="C381" s="53" t="s">
        <v>48</v>
      </c>
      <c r="D381" s="54" t="s">
        <v>1101</v>
      </c>
      <c r="E381" s="52" t="s">
        <v>74</v>
      </c>
      <c r="F381" s="52" t="s">
        <v>49</v>
      </c>
      <c r="G381" s="56" t="s">
        <v>98</v>
      </c>
      <c r="H381" s="56" t="s">
        <v>129</v>
      </c>
      <c r="I381" s="56" t="s">
        <v>130</v>
      </c>
      <c r="J381" s="56" t="s">
        <v>1109</v>
      </c>
      <c r="K381" s="56" t="s">
        <v>229</v>
      </c>
      <c r="L381" s="42">
        <v>1</v>
      </c>
      <c r="M381" s="42">
        <v>185486.25</v>
      </c>
      <c r="N381" s="42">
        <f t="shared" si="15"/>
        <v>185486.25</v>
      </c>
      <c r="O381" s="42">
        <f t="shared" si="16"/>
        <v>215164.05</v>
      </c>
      <c r="P381" s="56">
        <v>0</v>
      </c>
      <c r="Q381" s="57" t="s">
        <v>57</v>
      </c>
      <c r="R381" s="57" t="s">
        <v>1113</v>
      </c>
      <c r="S381" s="53" t="s">
        <v>961</v>
      </c>
      <c r="T381" s="7" t="s">
        <v>318</v>
      </c>
      <c r="U381" s="7"/>
      <c r="V381" s="7"/>
      <c r="W381" s="47"/>
      <c r="X381" s="51"/>
      <c r="Y381" s="7"/>
      <c r="Z381" s="7"/>
      <c r="AA381" s="7"/>
      <c r="AB381" s="46" t="s">
        <v>57</v>
      </c>
      <c r="AC381" s="7"/>
      <c r="AD381" s="7">
        <v>10013250</v>
      </c>
      <c r="AE381" s="7" t="s">
        <v>231</v>
      </c>
    </row>
    <row r="382" spans="1:31" s="58" customFormat="1" ht="32.25" customHeight="1" x14ac:dyDescent="0.25">
      <c r="A382" s="7">
        <v>10007100</v>
      </c>
      <c r="B382" s="52" t="s">
        <v>47</v>
      </c>
      <c r="C382" s="53" t="s">
        <v>48</v>
      </c>
      <c r="D382" s="54" t="s">
        <v>1102</v>
      </c>
      <c r="E382" s="52" t="s">
        <v>74</v>
      </c>
      <c r="F382" s="52" t="s">
        <v>49</v>
      </c>
      <c r="G382" s="56" t="s">
        <v>1105</v>
      </c>
      <c r="H382" s="56" t="s">
        <v>323</v>
      </c>
      <c r="I382" s="56" t="s">
        <v>1107</v>
      </c>
      <c r="J382" s="56" t="s">
        <v>1110</v>
      </c>
      <c r="K382" s="56" t="s">
        <v>229</v>
      </c>
      <c r="L382" s="42">
        <v>14</v>
      </c>
      <c r="M382" s="42">
        <v>47484.479999999996</v>
      </c>
      <c r="N382" s="42">
        <f t="shared" si="15"/>
        <v>664782.72</v>
      </c>
      <c r="O382" s="42">
        <f t="shared" si="16"/>
        <v>771147.95519999997</v>
      </c>
      <c r="P382" s="56">
        <v>0</v>
      </c>
      <c r="Q382" s="57" t="s">
        <v>57</v>
      </c>
      <c r="R382" s="57" t="s">
        <v>1113</v>
      </c>
      <c r="S382" s="53" t="s">
        <v>961</v>
      </c>
      <c r="T382" s="7" t="s">
        <v>318</v>
      </c>
      <c r="U382" s="7"/>
      <c r="V382" s="7"/>
      <c r="W382" s="47"/>
      <c r="X382" s="51"/>
      <c r="Y382" s="7"/>
      <c r="Z382" s="7"/>
      <c r="AA382" s="7"/>
      <c r="AB382" s="46" t="s">
        <v>57</v>
      </c>
      <c r="AC382" s="7"/>
      <c r="AD382" s="7">
        <v>10007100</v>
      </c>
      <c r="AE382" s="7" t="s">
        <v>231</v>
      </c>
    </row>
    <row r="383" spans="1:31" s="58" customFormat="1" ht="37.5" customHeight="1" x14ac:dyDescent="0.25">
      <c r="A383" s="7">
        <v>10012741</v>
      </c>
      <c r="B383" s="52" t="s">
        <v>47</v>
      </c>
      <c r="C383" s="53" t="s">
        <v>48</v>
      </c>
      <c r="D383" s="54" t="s">
        <v>1103</v>
      </c>
      <c r="E383" s="52" t="s">
        <v>74</v>
      </c>
      <c r="F383" s="52" t="s">
        <v>49</v>
      </c>
      <c r="G383" s="56" t="s">
        <v>1105</v>
      </c>
      <c r="H383" s="56" t="s">
        <v>323</v>
      </c>
      <c r="I383" s="56" t="s">
        <v>1107</v>
      </c>
      <c r="J383" s="56" t="s">
        <v>1111</v>
      </c>
      <c r="K383" s="56" t="s">
        <v>229</v>
      </c>
      <c r="L383" s="42">
        <v>10</v>
      </c>
      <c r="M383" s="42">
        <v>31656.32</v>
      </c>
      <c r="N383" s="42">
        <f t="shared" si="15"/>
        <v>316563.20000000001</v>
      </c>
      <c r="O383" s="42">
        <f t="shared" si="16"/>
        <v>367213.31199999998</v>
      </c>
      <c r="P383" s="56">
        <v>0</v>
      </c>
      <c r="Q383" s="57" t="s">
        <v>57</v>
      </c>
      <c r="R383" s="57" t="s">
        <v>1113</v>
      </c>
      <c r="S383" s="53" t="s">
        <v>961</v>
      </c>
      <c r="T383" s="7" t="s">
        <v>318</v>
      </c>
      <c r="U383" s="7"/>
      <c r="V383" s="7"/>
      <c r="W383" s="47"/>
      <c r="X383" s="51"/>
      <c r="Y383" s="7"/>
      <c r="Z383" s="7"/>
      <c r="AA383" s="7"/>
      <c r="AB383" s="46" t="s">
        <v>57</v>
      </c>
      <c r="AC383" s="7"/>
      <c r="AD383" s="7">
        <v>10012741</v>
      </c>
      <c r="AE383" s="7" t="s">
        <v>231</v>
      </c>
    </row>
    <row r="384" spans="1:31" s="58" customFormat="1" ht="36.75" customHeight="1" x14ac:dyDescent="0.25">
      <c r="A384" s="7">
        <v>10007097</v>
      </c>
      <c r="B384" s="52" t="s">
        <v>47</v>
      </c>
      <c r="C384" s="53" t="s">
        <v>48</v>
      </c>
      <c r="D384" s="54" t="s">
        <v>1104</v>
      </c>
      <c r="E384" s="52" t="s">
        <v>74</v>
      </c>
      <c r="F384" s="52" t="s">
        <v>49</v>
      </c>
      <c r="G384" s="56" t="s">
        <v>1106</v>
      </c>
      <c r="H384" s="56" t="s">
        <v>129</v>
      </c>
      <c r="I384" s="56" t="s">
        <v>1108</v>
      </c>
      <c r="J384" s="56" t="s">
        <v>1112</v>
      </c>
      <c r="K384" s="56" t="s">
        <v>229</v>
      </c>
      <c r="L384" s="42">
        <v>1</v>
      </c>
      <c r="M384" s="42">
        <v>342778.59</v>
      </c>
      <c r="N384" s="42">
        <f t="shared" si="15"/>
        <v>342778.59</v>
      </c>
      <c r="O384" s="42">
        <f t="shared" si="16"/>
        <v>397623.16440000001</v>
      </c>
      <c r="P384" s="56">
        <v>0</v>
      </c>
      <c r="Q384" s="57" t="s">
        <v>57</v>
      </c>
      <c r="R384" s="57" t="s">
        <v>1113</v>
      </c>
      <c r="S384" s="53" t="s">
        <v>961</v>
      </c>
      <c r="T384" s="7" t="s">
        <v>318</v>
      </c>
      <c r="U384" s="7"/>
      <c r="V384" s="7"/>
      <c r="W384" s="47"/>
      <c r="X384" s="51"/>
      <c r="Y384" s="7"/>
      <c r="Z384" s="7"/>
      <c r="AA384" s="7"/>
      <c r="AB384" s="46" t="s">
        <v>57</v>
      </c>
      <c r="AC384" s="7"/>
      <c r="AD384" s="7">
        <v>10007097</v>
      </c>
      <c r="AE384" s="7" t="s">
        <v>231</v>
      </c>
    </row>
    <row r="385" spans="1:31" s="58" customFormat="1" ht="33.75" customHeight="1" x14ac:dyDescent="0.25">
      <c r="A385" s="7">
        <v>10010018</v>
      </c>
      <c r="B385" s="52" t="s">
        <v>47</v>
      </c>
      <c r="C385" s="53" t="s">
        <v>48</v>
      </c>
      <c r="D385" s="54" t="s">
        <v>1115</v>
      </c>
      <c r="E385" s="52" t="s">
        <v>74</v>
      </c>
      <c r="F385" s="52" t="s">
        <v>49</v>
      </c>
      <c r="G385" s="56" t="s">
        <v>313</v>
      </c>
      <c r="H385" s="56" t="s">
        <v>314</v>
      </c>
      <c r="I385" s="56" t="s">
        <v>315</v>
      </c>
      <c r="J385" s="56" t="s">
        <v>1120</v>
      </c>
      <c r="K385" s="56" t="s">
        <v>229</v>
      </c>
      <c r="L385" s="42">
        <v>2</v>
      </c>
      <c r="M385" s="42">
        <v>7539801.1326963911</v>
      </c>
      <c r="N385" s="42">
        <f t="shared" si="15"/>
        <v>15079602.265392782</v>
      </c>
      <c r="O385" s="42">
        <f t="shared" si="16"/>
        <v>17492338.627855625</v>
      </c>
      <c r="P385" s="56">
        <v>0</v>
      </c>
      <c r="Q385" s="57" t="s">
        <v>57</v>
      </c>
      <c r="R385" s="57" t="s">
        <v>1123</v>
      </c>
      <c r="S385" s="53" t="s">
        <v>961</v>
      </c>
      <c r="T385" s="7" t="s">
        <v>1122</v>
      </c>
      <c r="U385" s="7"/>
      <c r="V385" s="7"/>
      <c r="W385" s="47"/>
      <c r="X385" s="51"/>
      <c r="Y385" s="7"/>
      <c r="Z385" s="7"/>
      <c r="AA385" s="7"/>
      <c r="AB385" s="46" t="s">
        <v>57</v>
      </c>
      <c r="AC385" s="7"/>
      <c r="AD385" s="7">
        <v>10010018</v>
      </c>
      <c r="AE385" s="7" t="s">
        <v>231</v>
      </c>
    </row>
    <row r="386" spans="1:31" s="58" customFormat="1" ht="30.75" customHeight="1" x14ac:dyDescent="0.25">
      <c r="A386" s="7">
        <v>10010017</v>
      </c>
      <c r="B386" s="52" t="s">
        <v>47</v>
      </c>
      <c r="C386" s="53" t="s">
        <v>48</v>
      </c>
      <c r="D386" s="54" t="s">
        <v>1116</v>
      </c>
      <c r="E386" s="52" t="s">
        <v>74</v>
      </c>
      <c r="F386" s="52" t="s">
        <v>49</v>
      </c>
      <c r="G386" s="56" t="s">
        <v>1117</v>
      </c>
      <c r="H386" s="56" t="s">
        <v>1118</v>
      </c>
      <c r="I386" s="56" t="s">
        <v>1119</v>
      </c>
      <c r="J386" s="56" t="s">
        <v>1121</v>
      </c>
      <c r="K386" s="56" t="s">
        <v>229</v>
      </c>
      <c r="L386" s="42">
        <v>2</v>
      </c>
      <c r="M386" s="42">
        <v>2072275.6326963909</v>
      </c>
      <c r="N386" s="42">
        <f t="shared" si="15"/>
        <v>4144551.2653927817</v>
      </c>
      <c r="O386" s="42">
        <f t="shared" si="16"/>
        <v>4807679.4678556267</v>
      </c>
      <c r="P386" s="56">
        <v>0</v>
      </c>
      <c r="Q386" s="57" t="s">
        <v>57</v>
      </c>
      <c r="R386" s="57" t="s">
        <v>1123</v>
      </c>
      <c r="S386" s="53" t="s">
        <v>961</v>
      </c>
      <c r="T386" s="7" t="s">
        <v>1122</v>
      </c>
      <c r="U386" s="7"/>
      <c r="V386" s="7"/>
      <c r="W386" s="47"/>
      <c r="X386" s="51"/>
      <c r="Y386" s="7"/>
      <c r="Z386" s="7"/>
      <c r="AA386" s="7"/>
      <c r="AB386" s="46" t="s">
        <v>57</v>
      </c>
      <c r="AC386" s="7"/>
      <c r="AD386" s="7">
        <v>10010017</v>
      </c>
      <c r="AE386" s="7" t="s">
        <v>231</v>
      </c>
    </row>
    <row r="387" spans="1:31" s="58" customFormat="1" ht="30.75" customHeight="1" x14ac:dyDescent="0.25">
      <c r="A387" s="7">
        <v>80000482</v>
      </c>
      <c r="B387" s="52" t="s">
        <v>47</v>
      </c>
      <c r="C387" s="53" t="s">
        <v>48</v>
      </c>
      <c r="D387" s="54" t="s">
        <v>1222</v>
      </c>
      <c r="E387" s="52" t="s">
        <v>74</v>
      </c>
      <c r="F387" s="52" t="s">
        <v>49</v>
      </c>
      <c r="G387" s="56" t="s">
        <v>1135</v>
      </c>
      <c r="H387" s="56" t="s">
        <v>1136</v>
      </c>
      <c r="I387" s="56" t="s">
        <v>1137</v>
      </c>
      <c r="J387" s="56" t="s">
        <v>1138</v>
      </c>
      <c r="K387" s="56" t="s">
        <v>1099</v>
      </c>
      <c r="L387" s="42">
        <v>1</v>
      </c>
      <c r="M387" s="42">
        <v>172446967.80000001</v>
      </c>
      <c r="N387" s="42">
        <f t="shared" si="15"/>
        <v>172446967.80000001</v>
      </c>
      <c r="O387" s="42">
        <f t="shared" si="16"/>
        <v>200038482.648</v>
      </c>
      <c r="P387" s="56">
        <v>0</v>
      </c>
      <c r="Q387" s="57" t="s">
        <v>57</v>
      </c>
      <c r="R387" s="57" t="s">
        <v>1139</v>
      </c>
      <c r="S387" s="53" t="s">
        <v>961</v>
      </c>
      <c r="T387" s="7" t="s">
        <v>1140</v>
      </c>
      <c r="U387" s="7"/>
      <c r="V387" s="7"/>
      <c r="W387" s="47"/>
      <c r="X387" s="51"/>
      <c r="Y387" s="7"/>
      <c r="Z387" s="7"/>
      <c r="AA387" s="7"/>
      <c r="AB387" s="46" t="s">
        <v>57</v>
      </c>
      <c r="AC387" s="7"/>
      <c r="AD387" s="7">
        <v>80000482</v>
      </c>
      <c r="AE387" s="7" t="s">
        <v>567</v>
      </c>
    </row>
    <row r="388" spans="1:31" s="58" customFormat="1" ht="30.75" customHeight="1" x14ac:dyDescent="0.25">
      <c r="A388" s="7">
        <v>10002227</v>
      </c>
      <c r="B388" s="52" t="s">
        <v>47</v>
      </c>
      <c r="C388" s="53" t="s">
        <v>48</v>
      </c>
      <c r="D388" s="54" t="s">
        <v>1223</v>
      </c>
      <c r="E388" s="52" t="s">
        <v>74</v>
      </c>
      <c r="F388" s="52" t="s">
        <v>49</v>
      </c>
      <c r="G388" s="56" t="s">
        <v>354</v>
      </c>
      <c r="H388" s="56" t="s">
        <v>355</v>
      </c>
      <c r="I388" s="56" t="s">
        <v>132</v>
      </c>
      <c r="J388" s="56" t="s">
        <v>1141</v>
      </c>
      <c r="K388" s="56" t="s">
        <v>229</v>
      </c>
      <c r="L388" s="42">
        <v>2</v>
      </c>
      <c r="M388" s="42">
        <v>29761.304845668768</v>
      </c>
      <c r="N388" s="42">
        <f t="shared" si="15"/>
        <v>59522.609691337537</v>
      </c>
      <c r="O388" s="42">
        <f t="shared" si="16"/>
        <v>69046.227241951536</v>
      </c>
      <c r="P388" s="56">
        <v>0</v>
      </c>
      <c r="Q388" s="57" t="s">
        <v>57</v>
      </c>
      <c r="R388" s="57" t="s">
        <v>1284</v>
      </c>
      <c r="S388" s="53" t="s">
        <v>961</v>
      </c>
      <c r="T388" s="7" t="s">
        <v>1285</v>
      </c>
      <c r="U388" s="7"/>
      <c r="V388" s="7"/>
      <c r="W388" s="47"/>
      <c r="X388" s="51"/>
      <c r="Y388" s="7"/>
      <c r="Z388" s="7"/>
      <c r="AA388" s="7"/>
      <c r="AB388" s="46" t="s">
        <v>57</v>
      </c>
      <c r="AC388" s="7"/>
      <c r="AD388" s="7">
        <v>10002227</v>
      </c>
      <c r="AE388" s="7" t="s">
        <v>231</v>
      </c>
    </row>
    <row r="389" spans="1:31" s="58" customFormat="1" ht="30.75" customHeight="1" x14ac:dyDescent="0.25">
      <c r="A389" s="7">
        <v>10002245</v>
      </c>
      <c r="B389" s="52" t="s">
        <v>47</v>
      </c>
      <c r="C389" s="53" t="s">
        <v>48</v>
      </c>
      <c r="D389" s="54" t="s">
        <v>1224</v>
      </c>
      <c r="E389" s="52" t="s">
        <v>74</v>
      </c>
      <c r="F389" s="52" t="s">
        <v>49</v>
      </c>
      <c r="G389" s="56" t="s">
        <v>1203</v>
      </c>
      <c r="H389" s="56" t="s">
        <v>109</v>
      </c>
      <c r="I389" s="56" t="s">
        <v>1204</v>
      </c>
      <c r="J389" s="56" t="s">
        <v>1142</v>
      </c>
      <c r="K389" s="56" t="s">
        <v>229</v>
      </c>
      <c r="L389" s="42">
        <v>2</v>
      </c>
      <c r="M389" s="42">
        <v>59522.609691337537</v>
      </c>
      <c r="N389" s="42">
        <f t="shared" si="15"/>
        <v>119045.21938267507</v>
      </c>
      <c r="O389" s="42">
        <f t="shared" si="16"/>
        <v>138092.45448390307</v>
      </c>
      <c r="P389" s="56">
        <v>0</v>
      </c>
      <c r="Q389" s="57" t="s">
        <v>57</v>
      </c>
      <c r="R389" s="57" t="s">
        <v>1284</v>
      </c>
      <c r="S389" s="53" t="s">
        <v>961</v>
      </c>
      <c r="T389" s="7" t="s">
        <v>1285</v>
      </c>
      <c r="U389" s="7"/>
      <c r="V389" s="7"/>
      <c r="W389" s="47"/>
      <c r="X389" s="51"/>
      <c r="Y389" s="7"/>
      <c r="Z389" s="7"/>
      <c r="AA389" s="7"/>
      <c r="AB389" s="46" t="s">
        <v>57</v>
      </c>
      <c r="AC389" s="7"/>
      <c r="AD389" s="7">
        <v>10002245</v>
      </c>
      <c r="AE389" s="7" t="s">
        <v>231</v>
      </c>
    </row>
    <row r="390" spans="1:31" s="58" customFormat="1" ht="30.75" customHeight="1" x14ac:dyDescent="0.25">
      <c r="A390" s="7">
        <v>10002246</v>
      </c>
      <c r="B390" s="52" t="s">
        <v>47</v>
      </c>
      <c r="C390" s="53" t="s">
        <v>48</v>
      </c>
      <c r="D390" s="54" t="s">
        <v>1225</v>
      </c>
      <c r="E390" s="52" t="s">
        <v>74</v>
      </c>
      <c r="F390" s="52" t="s">
        <v>49</v>
      </c>
      <c r="G390" s="56" t="s">
        <v>1203</v>
      </c>
      <c r="H390" s="56" t="s">
        <v>109</v>
      </c>
      <c r="I390" s="56" t="s">
        <v>1204</v>
      </c>
      <c r="J390" s="56" t="s">
        <v>1143</v>
      </c>
      <c r="K390" s="56" t="s">
        <v>229</v>
      </c>
      <c r="L390" s="42">
        <v>1</v>
      </c>
      <c r="M390" s="42">
        <v>47618.087753070031</v>
      </c>
      <c r="N390" s="42">
        <f t="shared" si="15"/>
        <v>47618.087753070031</v>
      </c>
      <c r="O390" s="42">
        <f t="shared" si="16"/>
        <v>55236.98179356123</v>
      </c>
      <c r="P390" s="56">
        <v>0</v>
      </c>
      <c r="Q390" s="57" t="s">
        <v>57</v>
      </c>
      <c r="R390" s="57" t="s">
        <v>1284</v>
      </c>
      <c r="S390" s="53" t="s">
        <v>961</v>
      </c>
      <c r="T390" s="7" t="s">
        <v>1285</v>
      </c>
      <c r="U390" s="7"/>
      <c r="V390" s="7"/>
      <c r="W390" s="47"/>
      <c r="X390" s="51"/>
      <c r="Y390" s="7"/>
      <c r="Z390" s="7"/>
      <c r="AA390" s="7"/>
      <c r="AB390" s="46" t="s">
        <v>57</v>
      </c>
      <c r="AC390" s="7"/>
      <c r="AD390" s="7">
        <v>10002246</v>
      </c>
      <c r="AE390" s="7" t="s">
        <v>231</v>
      </c>
    </row>
    <row r="391" spans="1:31" s="58" customFormat="1" ht="30.75" customHeight="1" x14ac:dyDescent="0.25">
      <c r="A391" s="7">
        <v>10002247</v>
      </c>
      <c r="B391" s="52" t="s">
        <v>47</v>
      </c>
      <c r="C391" s="53" t="s">
        <v>48</v>
      </c>
      <c r="D391" s="54" t="s">
        <v>1226</v>
      </c>
      <c r="E391" s="52" t="s">
        <v>74</v>
      </c>
      <c r="F391" s="52" t="s">
        <v>49</v>
      </c>
      <c r="G391" s="56" t="s">
        <v>1203</v>
      </c>
      <c r="H391" s="56" t="s">
        <v>109</v>
      </c>
      <c r="I391" s="56" t="s">
        <v>1204</v>
      </c>
      <c r="J391" s="56" t="s">
        <v>1144</v>
      </c>
      <c r="K391" s="56" t="s">
        <v>229</v>
      </c>
      <c r="L391" s="42">
        <v>1</v>
      </c>
      <c r="M391" s="42">
        <v>184520.09004314637</v>
      </c>
      <c r="N391" s="42">
        <f t="shared" si="15"/>
        <v>184520.09004314637</v>
      </c>
      <c r="O391" s="42">
        <f t="shared" si="16"/>
        <v>214043.30445004976</v>
      </c>
      <c r="P391" s="56">
        <v>0</v>
      </c>
      <c r="Q391" s="57" t="s">
        <v>57</v>
      </c>
      <c r="R391" s="57" t="s">
        <v>1284</v>
      </c>
      <c r="S391" s="53" t="s">
        <v>961</v>
      </c>
      <c r="T391" s="7" t="s">
        <v>1285</v>
      </c>
      <c r="U391" s="7"/>
      <c r="V391" s="7"/>
      <c r="W391" s="47"/>
      <c r="X391" s="51"/>
      <c r="Y391" s="7"/>
      <c r="Z391" s="7"/>
      <c r="AA391" s="7"/>
      <c r="AB391" s="46" t="s">
        <v>57</v>
      </c>
      <c r="AC391" s="7"/>
      <c r="AD391" s="7">
        <v>10002247</v>
      </c>
      <c r="AE391" s="7" t="s">
        <v>231</v>
      </c>
    </row>
    <row r="392" spans="1:31" s="58" customFormat="1" ht="30.75" customHeight="1" x14ac:dyDescent="0.25">
      <c r="A392" s="7">
        <v>10002393</v>
      </c>
      <c r="B392" s="52" t="s">
        <v>47</v>
      </c>
      <c r="C392" s="53" t="s">
        <v>48</v>
      </c>
      <c r="D392" s="54" t="s">
        <v>1227</v>
      </c>
      <c r="E392" s="52" t="s">
        <v>74</v>
      </c>
      <c r="F392" s="52" t="s">
        <v>49</v>
      </c>
      <c r="G392" s="56" t="s">
        <v>1205</v>
      </c>
      <c r="H392" s="56" t="s">
        <v>1206</v>
      </c>
      <c r="I392" s="56" t="s">
        <v>1207</v>
      </c>
      <c r="J392" s="56" t="s">
        <v>1145</v>
      </c>
      <c r="K392" s="56" t="s">
        <v>229</v>
      </c>
      <c r="L392" s="42">
        <v>2</v>
      </c>
      <c r="M392" s="42">
        <v>249994.96070361766</v>
      </c>
      <c r="N392" s="42">
        <f t="shared" si="15"/>
        <v>499989.92140723532</v>
      </c>
      <c r="O392" s="42">
        <f t="shared" si="16"/>
        <v>579988.30883239291</v>
      </c>
      <c r="P392" s="56">
        <v>0</v>
      </c>
      <c r="Q392" s="57" t="s">
        <v>57</v>
      </c>
      <c r="R392" s="57" t="s">
        <v>1284</v>
      </c>
      <c r="S392" s="53" t="s">
        <v>961</v>
      </c>
      <c r="T392" s="7" t="s">
        <v>1285</v>
      </c>
      <c r="U392" s="7"/>
      <c r="V392" s="7"/>
      <c r="W392" s="47"/>
      <c r="X392" s="51"/>
      <c r="Y392" s="7"/>
      <c r="Z392" s="7"/>
      <c r="AA392" s="7"/>
      <c r="AB392" s="46" t="s">
        <v>57</v>
      </c>
      <c r="AC392" s="7"/>
      <c r="AD392" s="7">
        <v>10002393</v>
      </c>
      <c r="AE392" s="7" t="s">
        <v>231</v>
      </c>
    </row>
    <row r="393" spans="1:31" s="58" customFormat="1" ht="30.75" customHeight="1" x14ac:dyDescent="0.25">
      <c r="A393" s="7">
        <v>10002421</v>
      </c>
      <c r="B393" s="52" t="s">
        <v>47</v>
      </c>
      <c r="C393" s="53" t="s">
        <v>48</v>
      </c>
      <c r="D393" s="54" t="s">
        <v>1228</v>
      </c>
      <c r="E393" s="52" t="s">
        <v>74</v>
      </c>
      <c r="F393" s="52" t="s">
        <v>49</v>
      </c>
      <c r="G393" s="56" t="s">
        <v>1208</v>
      </c>
      <c r="H393" s="56" t="s">
        <v>1209</v>
      </c>
      <c r="I393" s="56" t="s">
        <v>106</v>
      </c>
      <c r="J393" s="56" t="s">
        <v>1146</v>
      </c>
      <c r="K393" s="56" t="s">
        <v>229</v>
      </c>
      <c r="L393" s="42">
        <v>4</v>
      </c>
      <c r="M393" s="42">
        <v>309517.57039495517</v>
      </c>
      <c r="N393" s="42">
        <f t="shared" si="15"/>
        <v>1238070.2815798207</v>
      </c>
      <c r="O393" s="42">
        <f t="shared" si="16"/>
        <v>1436161.5266325918</v>
      </c>
      <c r="P393" s="56">
        <v>0</v>
      </c>
      <c r="Q393" s="57" t="s">
        <v>57</v>
      </c>
      <c r="R393" s="57" t="s">
        <v>1284</v>
      </c>
      <c r="S393" s="53" t="s">
        <v>961</v>
      </c>
      <c r="T393" s="7" t="s">
        <v>1285</v>
      </c>
      <c r="U393" s="7"/>
      <c r="V393" s="7"/>
      <c r="W393" s="47"/>
      <c r="X393" s="51"/>
      <c r="Y393" s="7"/>
      <c r="Z393" s="7"/>
      <c r="AA393" s="7"/>
      <c r="AB393" s="46" t="s">
        <v>57</v>
      </c>
      <c r="AC393" s="7"/>
      <c r="AD393" s="7">
        <v>10002421</v>
      </c>
      <c r="AE393" s="7" t="s">
        <v>231</v>
      </c>
    </row>
    <row r="394" spans="1:31" s="58" customFormat="1" ht="30.75" customHeight="1" x14ac:dyDescent="0.25">
      <c r="A394" s="7">
        <v>10002510</v>
      </c>
      <c r="B394" s="52" t="s">
        <v>47</v>
      </c>
      <c r="C394" s="53" t="s">
        <v>48</v>
      </c>
      <c r="D394" s="54" t="s">
        <v>1229</v>
      </c>
      <c r="E394" s="52" t="s">
        <v>74</v>
      </c>
      <c r="F394" s="52" t="s">
        <v>49</v>
      </c>
      <c r="G394" s="56" t="s">
        <v>88</v>
      </c>
      <c r="H394" s="56" t="s">
        <v>116</v>
      </c>
      <c r="I394" s="56" t="s">
        <v>106</v>
      </c>
      <c r="J394" s="56" t="s">
        <v>1147</v>
      </c>
      <c r="K394" s="56" t="s">
        <v>229</v>
      </c>
      <c r="L394" s="42">
        <v>1</v>
      </c>
      <c r="M394" s="42">
        <v>339278.87524062395</v>
      </c>
      <c r="N394" s="42">
        <f t="shared" si="15"/>
        <v>339278.87524062395</v>
      </c>
      <c r="O394" s="42">
        <f t="shared" si="16"/>
        <v>393563.49527912377</v>
      </c>
      <c r="P394" s="56">
        <v>0</v>
      </c>
      <c r="Q394" s="57" t="s">
        <v>57</v>
      </c>
      <c r="R394" s="57" t="s">
        <v>1284</v>
      </c>
      <c r="S394" s="53" t="s">
        <v>961</v>
      </c>
      <c r="T394" s="7" t="s">
        <v>1285</v>
      </c>
      <c r="U394" s="7"/>
      <c r="V394" s="7"/>
      <c r="W394" s="47"/>
      <c r="X394" s="51"/>
      <c r="Y394" s="7"/>
      <c r="Z394" s="7"/>
      <c r="AA394" s="7"/>
      <c r="AB394" s="46" t="s">
        <v>57</v>
      </c>
      <c r="AC394" s="7"/>
      <c r="AD394" s="7">
        <v>10002510</v>
      </c>
      <c r="AE394" s="7" t="s">
        <v>231</v>
      </c>
    </row>
    <row r="395" spans="1:31" s="58" customFormat="1" ht="30.75" customHeight="1" x14ac:dyDescent="0.25">
      <c r="A395" s="7">
        <v>10002535</v>
      </c>
      <c r="B395" s="52" t="s">
        <v>47</v>
      </c>
      <c r="C395" s="53" t="s">
        <v>48</v>
      </c>
      <c r="D395" s="54" t="s">
        <v>1230</v>
      </c>
      <c r="E395" s="52" t="s">
        <v>74</v>
      </c>
      <c r="F395" s="52" t="s">
        <v>49</v>
      </c>
      <c r="G395" s="56" t="s">
        <v>1203</v>
      </c>
      <c r="H395" s="56" t="s">
        <v>109</v>
      </c>
      <c r="I395" s="56" t="s">
        <v>1204</v>
      </c>
      <c r="J395" s="56" t="s">
        <v>1148</v>
      </c>
      <c r="K395" s="56" t="s">
        <v>229</v>
      </c>
      <c r="L395" s="42">
        <v>2</v>
      </c>
      <c r="M395" s="42">
        <v>654748.70660471288</v>
      </c>
      <c r="N395" s="42">
        <f t="shared" si="15"/>
        <v>1309497.4132094258</v>
      </c>
      <c r="O395" s="42">
        <f t="shared" si="16"/>
        <v>1519016.9993229338</v>
      </c>
      <c r="P395" s="56">
        <v>0</v>
      </c>
      <c r="Q395" s="57" t="s">
        <v>57</v>
      </c>
      <c r="R395" s="57" t="s">
        <v>1284</v>
      </c>
      <c r="S395" s="53" t="s">
        <v>961</v>
      </c>
      <c r="T395" s="7" t="s">
        <v>1285</v>
      </c>
      <c r="U395" s="7"/>
      <c r="V395" s="7"/>
      <c r="W395" s="47"/>
      <c r="X395" s="51"/>
      <c r="Y395" s="7"/>
      <c r="Z395" s="7"/>
      <c r="AA395" s="7"/>
      <c r="AB395" s="46" t="s">
        <v>57</v>
      </c>
      <c r="AC395" s="7"/>
      <c r="AD395" s="7">
        <v>10002535</v>
      </c>
      <c r="AE395" s="7" t="s">
        <v>231</v>
      </c>
    </row>
    <row r="396" spans="1:31" s="58" customFormat="1" ht="30.75" customHeight="1" x14ac:dyDescent="0.25">
      <c r="A396" s="7">
        <v>10002556</v>
      </c>
      <c r="B396" s="52" t="s">
        <v>47</v>
      </c>
      <c r="C396" s="53" t="s">
        <v>48</v>
      </c>
      <c r="D396" s="54" t="s">
        <v>1231</v>
      </c>
      <c r="E396" s="52" t="s">
        <v>74</v>
      </c>
      <c r="F396" s="52" t="s">
        <v>49</v>
      </c>
      <c r="G396" s="56" t="s">
        <v>1210</v>
      </c>
      <c r="H396" s="56" t="s">
        <v>375</v>
      </c>
      <c r="I396" s="56" t="s">
        <v>1211</v>
      </c>
      <c r="J396" s="56" t="s">
        <v>1149</v>
      </c>
      <c r="K396" s="56" t="s">
        <v>229</v>
      </c>
      <c r="L396" s="42">
        <v>2</v>
      </c>
      <c r="M396" s="42">
        <v>41665.826783936274</v>
      </c>
      <c r="N396" s="42">
        <f t="shared" si="15"/>
        <v>83331.653567872549</v>
      </c>
      <c r="O396" s="42">
        <f t="shared" si="16"/>
        <v>96664.718138732147</v>
      </c>
      <c r="P396" s="56">
        <v>0</v>
      </c>
      <c r="Q396" s="57" t="s">
        <v>57</v>
      </c>
      <c r="R396" s="57" t="s">
        <v>1284</v>
      </c>
      <c r="S396" s="53" t="s">
        <v>961</v>
      </c>
      <c r="T396" s="7" t="s">
        <v>1285</v>
      </c>
      <c r="U396" s="7"/>
      <c r="V396" s="7"/>
      <c r="W396" s="47"/>
      <c r="X396" s="51"/>
      <c r="Y396" s="7"/>
      <c r="Z396" s="7"/>
      <c r="AA396" s="7"/>
      <c r="AB396" s="46" t="s">
        <v>57</v>
      </c>
      <c r="AC396" s="7"/>
      <c r="AD396" s="7">
        <v>10002556</v>
      </c>
      <c r="AE396" s="7" t="s">
        <v>231</v>
      </c>
    </row>
    <row r="397" spans="1:31" s="58" customFormat="1" ht="30.75" customHeight="1" x14ac:dyDescent="0.25">
      <c r="A397" s="7">
        <v>10002572</v>
      </c>
      <c r="B397" s="52" t="s">
        <v>47</v>
      </c>
      <c r="C397" s="53" t="s">
        <v>48</v>
      </c>
      <c r="D397" s="54" t="s">
        <v>1232</v>
      </c>
      <c r="E397" s="52" t="s">
        <v>74</v>
      </c>
      <c r="F397" s="52" t="s">
        <v>49</v>
      </c>
      <c r="G397" s="56" t="s">
        <v>1212</v>
      </c>
      <c r="H397" s="56" t="s">
        <v>129</v>
      </c>
      <c r="I397" s="56" t="s">
        <v>1213</v>
      </c>
      <c r="J397" s="56" t="s">
        <v>1150</v>
      </c>
      <c r="K397" s="56" t="s">
        <v>229</v>
      </c>
      <c r="L397" s="42">
        <v>1</v>
      </c>
      <c r="M397" s="42">
        <v>29761.304845668768</v>
      </c>
      <c r="N397" s="42">
        <f t="shared" si="15"/>
        <v>29761.304845668768</v>
      </c>
      <c r="O397" s="42">
        <f t="shared" si="16"/>
        <v>34523.113620975768</v>
      </c>
      <c r="P397" s="56">
        <v>0</v>
      </c>
      <c r="Q397" s="57" t="s">
        <v>57</v>
      </c>
      <c r="R397" s="57" t="s">
        <v>1284</v>
      </c>
      <c r="S397" s="53" t="s">
        <v>961</v>
      </c>
      <c r="T397" s="7" t="s">
        <v>1285</v>
      </c>
      <c r="U397" s="7"/>
      <c r="V397" s="7"/>
      <c r="W397" s="47"/>
      <c r="X397" s="51"/>
      <c r="Y397" s="7"/>
      <c r="Z397" s="7"/>
      <c r="AA397" s="7"/>
      <c r="AB397" s="46" t="s">
        <v>57</v>
      </c>
      <c r="AC397" s="7"/>
      <c r="AD397" s="7">
        <v>10002572</v>
      </c>
      <c r="AE397" s="7" t="s">
        <v>231</v>
      </c>
    </row>
    <row r="398" spans="1:31" s="58" customFormat="1" ht="30.75" customHeight="1" x14ac:dyDescent="0.25">
      <c r="A398" s="7">
        <v>10002573</v>
      </c>
      <c r="B398" s="52" t="s">
        <v>47</v>
      </c>
      <c r="C398" s="53" t="s">
        <v>48</v>
      </c>
      <c r="D398" s="54" t="s">
        <v>1233</v>
      </c>
      <c r="E398" s="52" t="s">
        <v>74</v>
      </c>
      <c r="F398" s="52" t="s">
        <v>49</v>
      </c>
      <c r="G398" s="56" t="s">
        <v>1212</v>
      </c>
      <c r="H398" s="56" t="s">
        <v>129</v>
      </c>
      <c r="I398" s="56" t="s">
        <v>1213</v>
      </c>
      <c r="J398" s="56" t="s">
        <v>1151</v>
      </c>
      <c r="K398" s="56" t="s">
        <v>229</v>
      </c>
      <c r="L398" s="42">
        <v>1</v>
      </c>
      <c r="M398" s="42">
        <v>29761.304845668768</v>
      </c>
      <c r="N398" s="42">
        <f t="shared" si="15"/>
        <v>29761.304845668768</v>
      </c>
      <c r="O398" s="42">
        <f t="shared" si="16"/>
        <v>34523.113620975768</v>
      </c>
      <c r="P398" s="56">
        <v>0</v>
      </c>
      <c r="Q398" s="57" t="s">
        <v>57</v>
      </c>
      <c r="R398" s="57" t="s">
        <v>1284</v>
      </c>
      <c r="S398" s="53" t="s">
        <v>961</v>
      </c>
      <c r="T398" s="7" t="s">
        <v>1285</v>
      </c>
      <c r="U398" s="7"/>
      <c r="V398" s="7"/>
      <c r="W398" s="47"/>
      <c r="X398" s="51"/>
      <c r="Y398" s="7"/>
      <c r="Z398" s="7"/>
      <c r="AA398" s="7"/>
      <c r="AB398" s="46" t="s">
        <v>57</v>
      </c>
      <c r="AC398" s="7"/>
      <c r="AD398" s="7">
        <v>10002573</v>
      </c>
      <c r="AE398" s="7" t="s">
        <v>231</v>
      </c>
    </row>
    <row r="399" spans="1:31" s="58" customFormat="1" ht="30.75" customHeight="1" x14ac:dyDescent="0.25">
      <c r="A399" s="7">
        <v>10002575</v>
      </c>
      <c r="B399" s="52" t="s">
        <v>47</v>
      </c>
      <c r="C399" s="53" t="s">
        <v>48</v>
      </c>
      <c r="D399" s="54" t="s">
        <v>1234</v>
      </c>
      <c r="E399" s="52" t="s">
        <v>74</v>
      </c>
      <c r="F399" s="52" t="s">
        <v>49</v>
      </c>
      <c r="G399" s="56" t="s">
        <v>1212</v>
      </c>
      <c r="H399" s="56" t="s">
        <v>129</v>
      </c>
      <c r="I399" s="56" t="s">
        <v>1213</v>
      </c>
      <c r="J399" s="56" t="s">
        <v>1152</v>
      </c>
      <c r="K399" s="56" t="s">
        <v>229</v>
      </c>
      <c r="L399" s="42">
        <v>1</v>
      </c>
      <c r="M399" s="42">
        <v>529751.22625290405</v>
      </c>
      <c r="N399" s="42">
        <f t="shared" si="15"/>
        <v>529751.22625290405</v>
      </c>
      <c r="O399" s="42">
        <f t="shared" si="16"/>
        <v>614511.42245336866</v>
      </c>
      <c r="P399" s="56">
        <v>0</v>
      </c>
      <c r="Q399" s="57" t="s">
        <v>57</v>
      </c>
      <c r="R399" s="57" t="s">
        <v>1284</v>
      </c>
      <c r="S399" s="53" t="s">
        <v>961</v>
      </c>
      <c r="T399" s="7" t="s">
        <v>1285</v>
      </c>
      <c r="U399" s="7"/>
      <c r="V399" s="7"/>
      <c r="W399" s="47"/>
      <c r="X399" s="51"/>
      <c r="Y399" s="7"/>
      <c r="Z399" s="7"/>
      <c r="AA399" s="7"/>
      <c r="AB399" s="46" t="s">
        <v>57</v>
      </c>
      <c r="AC399" s="7"/>
      <c r="AD399" s="7">
        <v>10002575</v>
      </c>
      <c r="AE399" s="7" t="s">
        <v>231</v>
      </c>
    </row>
    <row r="400" spans="1:31" s="58" customFormat="1" ht="30.75" customHeight="1" x14ac:dyDescent="0.25">
      <c r="A400" s="7">
        <v>10002576</v>
      </c>
      <c r="B400" s="52" t="s">
        <v>47</v>
      </c>
      <c r="C400" s="53" t="s">
        <v>48</v>
      </c>
      <c r="D400" s="54" t="s">
        <v>1235</v>
      </c>
      <c r="E400" s="52" t="s">
        <v>74</v>
      </c>
      <c r="F400" s="52" t="s">
        <v>49</v>
      </c>
      <c r="G400" s="56" t="s">
        <v>1212</v>
      </c>
      <c r="H400" s="56" t="s">
        <v>129</v>
      </c>
      <c r="I400" s="56" t="s">
        <v>1213</v>
      </c>
      <c r="J400" s="56" t="s">
        <v>1153</v>
      </c>
      <c r="K400" s="56" t="s">
        <v>229</v>
      </c>
      <c r="L400" s="42">
        <v>1</v>
      </c>
      <c r="M400" s="42">
        <v>29761.304845668768</v>
      </c>
      <c r="N400" s="42">
        <f t="shared" si="15"/>
        <v>29761.304845668768</v>
      </c>
      <c r="O400" s="42">
        <f t="shared" si="16"/>
        <v>34523.113620975768</v>
      </c>
      <c r="P400" s="56">
        <v>0</v>
      </c>
      <c r="Q400" s="57" t="s">
        <v>57</v>
      </c>
      <c r="R400" s="57" t="s">
        <v>1284</v>
      </c>
      <c r="S400" s="53" t="s">
        <v>961</v>
      </c>
      <c r="T400" s="7" t="s">
        <v>1285</v>
      </c>
      <c r="U400" s="7"/>
      <c r="V400" s="7"/>
      <c r="W400" s="47"/>
      <c r="X400" s="51"/>
      <c r="Y400" s="7"/>
      <c r="Z400" s="7"/>
      <c r="AA400" s="7"/>
      <c r="AB400" s="46" t="s">
        <v>57</v>
      </c>
      <c r="AC400" s="7"/>
      <c r="AD400" s="7">
        <v>10002576</v>
      </c>
      <c r="AE400" s="7" t="s">
        <v>231</v>
      </c>
    </row>
    <row r="401" spans="1:31" s="58" customFormat="1" ht="30.75" customHeight="1" x14ac:dyDescent="0.25">
      <c r="A401" s="7">
        <v>10002577</v>
      </c>
      <c r="B401" s="52" t="s">
        <v>47</v>
      </c>
      <c r="C401" s="53" t="s">
        <v>48</v>
      </c>
      <c r="D401" s="54" t="s">
        <v>1236</v>
      </c>
      <c r="E401" s="52" t="s">
        <v>74</v>
      </c>
      <c r="F401" s="52" t="s">
        <v>49</v>
      </c>
      <c r="G401" s="56" t="s">
        <v>1212</v>
      </c>
      <c r="H401" s="56" t="s">
        <v>129</v>
      </c>
      <c r="I401" s="56" t="s">
        <v>1213</v>
      </c>
      <c r="J401" s="56" t="s">
        <v>1154</v>
      </c>
      <c r="K401" s="56" t="s">
        <v>229</v>
      </c>
      <c r="L401" s="42">
        <v>10</v>
      </c>
      <c r="M401" s="42">
        <v>148806.52422834383</v>
      </c>
      <c r="N401" s="42">
        <f t="shared" si="15"/>
        <v>1488065.2422834383</v>
      </c>
      <c r="O401" s="42">
        <f t="shared" ref="O401:O449" si="17">N401*1.16</f>
        <v>1726155.6810487884</v>
      </c>
      <c r="P401" s="56">
        <v>0</v>
      </c>
      <c r="Q401" s="57" t="s">
        <v>57</v>
      </c>
      <c r="R401" s="57" t="s">
        <v>1284</v>
      </c>
      <c r="S401" s="53" t="s">
        <v>961</v>
      </c>
      <c r="T401" s="7" t="s">
        <v>1285</v>
      </c>
      <c r="U401" s="7"/>
      <c r="V401" s="7"/>
      <c r="W401" s="47"/>
      <c r="X401" s="51"/>
      <c r="Y401" s="7"/>
      <c r="Z401" s="7"/>
      <c r="AA401" s="7"/>
      <c r="AB401" s="46" t="s">
        <v>57</v>
      </c>
      <c r="AC401" s="7"/>
      <c r="AD401" s="7">
        <v>10002577</v>
      </c>
      <c r="AE401" s="7" t="s">
        <v>231</v>
      </c>
    </row>
    <row r="402" spans="1:31" s="58" customFormat="1" ht="30.75" customHeight="1" x14ac:dyDescent="0.25">
      <c r="A402" s="7">
        <v>10002617</v>
      </c>
      <c r="B402" s="52" t="s">
        <v>47</v>
      </c>
      <c r="C402" s="53" t="s">
        <v>48</v>
      </c>
      <c r="D402" s="54" t="s">
        <v>1237</v>
      </c>
      <c r="E402" s="52" t="s">
        <v>74</v>
      </c>
      <c r="F402" s="52" t="s">
        <v>49</v>
      </c>
      <c r="G402" s="56" t="s">
        <v>1214</v>
      </c>
      <c r="H402" s="56" t="s">
        <v>1215</v>
      </c>
      <c r="I402" s="56" t="s">
        <v>1216</v>
      </c>
      <c r="J402" s="56" t="s">
        <v>1155</v>
      </c>
      <c r="K402" s="56" t="s">
        <v>229</v>
      </c>
      <c r="L402" s="42">
        <v>1</v>
      </c>
      <c r="M402" s="42">
        <v>7142713.1629605042</v>
      </c>
      <c r="N402" s="42">
        <f t="shared" si="15"/>
        <v>7142713.1629605042</v>
      </c>
      <c r="O402" s="42">
        <f t="shared" si="17"/>
        <v>8285547.2690341845</v>
      </c>
      <c r="P402" s="56">
        <v>0</v>
      </c>
      <c r="Q402" s="57" t="s">
        <v>57</v>
      </c>
      <c r="R402" s="57" t="s">
        <v>1284</v>
      </c>
      <c r="S402" s="53" t="s">
        <v>961</v>
      </c>
      <c r="T402" s="7" t="s">
        <v>1285</v>
      </c>
      <c r="U402" s="7"/>
      <c r="V402" s="7"/>
      <c r="W402" s="47"/>
      <c r="X402" s="51"/>
      <c r="Y402" s="7"/>
      <c r="Z402" s="7"/>
      <c r="AA402" s="7"/>
      <c r="AB402" s="46" t="s">
        <v>57</v>
      </c>
      <c r="AC402" s="7"/>
      <c r="AD402" s="7">
        <v>10002617</v>
      </c>
      <c r="AE402" s="7" t="s">
        <v>231</v>
      </c>
    </row>
    <row r="403" spans="1:31" s="58" customFormat="1" ht="30.75" customHeight="1" x14ac:dyDescent="0.25">
      <c r="A403" s="7">
        <v>10002618</v>
      </c>
      <c r="B403" s="52" t="s">
        <v>47</v>
      </c>
      <c r="C403" s="53" t="s">
        <v>48</v>
      </c>
      <c r="D403" s="54" t="s">
        <v>1238</v>
      </c>
      <c r="E403" s="52" t="s">
        <v>74</v>
      </c>
      <c r="F403" s="52" t="s">
        <v>49</v>
      </c>
      <c r="G403" s="56" t="s">
        <v>1214</v>
      </c>
      <c r="H403" s="56" t="s">
        <v>1215</v>
      </c>
      <c r="I403" s="56" t="s">
        <v>1216</v>
      </c>
      <c r="J403" s="56" t="s">
        <v>1156</v>
      </c>
      <c r="K403" s="56" t="s">
        <v>229</v>
      </c>
      <c r="L403" s="42">
        <v>1</v>
      </c>
      <c r="M403" s="42">
        <v>7142713.1629605042</v>
      </c>
      <c r="N403" s="42">
        <f t="shared" si="15"/>
        <v>7142713.1629605042</v>
      </c>
      <c r="O403" s="42">
        <f t="shared" si="17"/>
        <v>8285547.2690341845</v>
      </c>
      <c r="P403" s="56">
        <v>0</v>
      </c>
      <c r="Q403" s="57" t="s">
        <v>57</v>
      </c>
      <c r="R403" s="57" t="s">
        <v>1284</v>
      </c>
      <c r="S403" s="53" t="s">
        <v>961</v>
      </c>
      <c r="T403" s="7" t="s">
        <v>1285</v>
      </c>
      <c r="U403" s="7"/>
      <c r="V403" s="7"/>
      <c r="W403" s="47"/>
      <c r="X403" s="51"/>
      <c r="Y403" s="7"/>
      <c r="Z403" s="7"/>
      <c r="AA403" s="7"/>
      <c r="AB403" s="46" t="s">
        <v>57</v>
      </c>
      <c r="AC403" s="7"/>
      <c r="AD403" s="7">
        <v>10002618</v>
      </c>
      <c r="AE403" s="7" t="s">
        <v>231</v>
      </c>
    </row>
    <row r="404" spans="1:31" s="58" customFormat="1" ht="30.75" customHeight="1" x14ac:dyDescent="0.25">
      <c r="A404" s="7">
        <v>10002619</v>
      </c>
      <c r="B404" s="52" t="s">
        <v>47</v>
      </c>
      <c r="C404" s="53" t="s">
        <v>48</v>
      </c>
      <c r="D404" s="54" t="s">
        <v>1239</v>
      </c>
      <c r="E404" s="52" t="s">
        <v>74</v>
      </c>
      <c r="F404" s="52" t="s">
        <v>49</v>
      </c>
      <c r="G404" s="56" t="s">
        <v>1214</v>
      </c>
      <c r="H404" s="56" t="s">
        <v>1215</v>
      </c>
      <c r="I404" s="56" t="s">
        <v>1216</v>
      </c>
      <c r="J404" s="56" t="s">
        <v>1157</v>
      </c>
      <c r="K404" s="56" t="s">
        <v>229</v>
      </c>
      <c r="L404" s="42">
        <v>1</v>
      </c>
      <c r="M404" s="42">
        <v>7142713.1629605042</v>
      </c>
      <c r="N404" s="42">
        <f t="shared" si="15"/>
        <v>7142713.1629605042</v>
      </c>
      <c r="O404" s="42">
        <f t="shared" si="17"/>
        <v>8285547.2690341845</v>
      </c>
      <c r="P404" s="56">
        <v>0</v>
      </c>
      <c r="Q404" s="57" t="s">
        <v>57</v>
      </c>
      <c r="R404" s="57" t="s">
        <v>1284</v>
      </c>
      <c r="S404" s="53" t="s">
        <v>961</v>
      </c>
      <c r="T404" s="7" t="s">
        <v>1285</v>
      </c>
      <c r="U404" s="7"/>
      <c r="V404" s="7"/>
      <c r="W404" s="47"/>
      <c r="X404" s="51"/>
      <c r="Y404" s="7"/>
      <c r="Z404" s="7"/>
      <c r="AA404" s="7"/>
      <c r="AB404" s="46" t="s">
        <v>57</v>
      </c>
      <c r="AC404" s="7"/>
      <c r="AD404" s="7">
        <v>10002619</v>
      </c>
      <c r="AE404" s="7" t="s">
        <v>231</v>
      </c>
    </row>
    <row r="405" spans="1:31" s="58" customFormat="1" ht="30.75" customHeight="1" x14ac:dyDescent="0.25">
      <c r="A405" s="7">
        <v>10002687</v>
      </c>
      <c r="B405" s="52" t="s">
        <v>47</v>
      </c>
      <c r="C405" s="53" t="s">
        <v>48</v>
      </c>
      <c r="D405" s="54" t="s">
        <v>1240</v>
      </c>
      <c r="E405" s="52" t="s">
        <v>74</v>
      </c>
      <c r="F405" s="52" t="s">
        <v>49</v>
      </c>
      <c r="G405" s="56" t="s">
        <v>244</v>
      </c>
      <c r="H405" s="56" t="s">
        <v>267</v>
      </c>
      <c r="I405" s="56" t="s">
        <v>106</v>
      </c>
      <c r="J405" s="56" t="s">
        <v>1158</v>
      </c>
      <c r="K405" s="56" t="s">
        <v>229</v>
      </c>
      <c r="L405" s="42">
        <v>1</v>
      </c>
      <c r="M405" s="42">
        <v>142854.26325921007</v>
      </c>
      <c r="N405" s="42">
        <f t="shared" si="15"/>
        <v>142854.26325921007</v>
      </c>
      <c r="O405" s="42">
        <f t="shared" si="17"/>
        <v>165710.94538068367</v>
      </c>
      <c r="P405" s="56">
        <v>0</v>
      </c>
      <c r="Q405" s="57" t="s">
        <v>57</v>
      </c>
      <c r="R405" s="57" t="s">
        <v>1284</v>
      </c>
      <c r="S405" s="53" t="s">
        <v>961</v>
      </c>
      <c r="T405" s="7" t="s">
        <v>1285</v>
      </c>
      <c r="U405" s="7"/>
      <c r="V405" s="7"/>
      <c r="W405" s="47"/>
      <c r="X405" s="51"/>
      <c r="Y405" s="7"/>
      <c r="Z405" s="7"/>
      <c r="AA405" s="7"/>
      <c r="AB405" s="46" t="s">
        <v>57</v>
      </c>
      <c r="AC405" s="7"/>
      <c r="AD405" s="7">
        <v>10002687</v>
      </c>
      <c r="AE405" s="7" t="s">
        <v>231</v>
      </c>
    </row>
    <row r="406" spans="1:31" s="58" customFormat="1" ht="30.75" customHeight="1" x14ac:dyDescent="0.25">
      <c r="A406" s="7">
        <v>10002692</v>
      </c>
      <c r="B406" s="52" t="s">
        <v>47</v>
      </c>
      <c r="C406" s="53" t="s">
        <v>48</v>
      </c>
      <c r="D406" s="54" t="s">
        <v>1241</v>
      </c>
      <c r="E406" s="52" t="s">
        <v>74</v>
      </c>
      <c r="F406" s="52" t="s">
        <v>49</v>
      </c>
      <c r="G406" s="56" t="s">
        <v>244</v>
      </c>
      <c r="H406" s="56" t="s">
        <v>267</v>
      </c>
      <c r="I406" s="56" t="s">
        <v>106</v>
      </c>
      <c r="J406" s="56" t="s">
        <v>1159</v>
      </c>
      <c r="K406" s="56" t="s">
        <v>229</v>
      </c>
      <c r="L406" s="42">
        <v>1</v>
      </c>
      <c r="M406" s="42">
        <v>29761.304845668768</v>
      </c>
      <c r="N406" s="42">
        <f t="shared" si="15"/>
        <v>29761.304845668768</v>
      </c>
      <c r="O406" s="42">
        <f t="shared" si="17"/>
        <v>34523.113620975768</v>
      </c>
      <c r="P406" s="56">
        <v>0</v>
      </c>
      <c r="Q406" s="57" t="s">
        <v>57</v>
      </c>
      <c r="R406" s="57" t="s">
        <v>1284</v>
      </c>
      <c r="S406" s="53" t="s">
        <v>961</v>
      </c>
      <c r="T406" s="7" t="s">
        <v>1285</v>
      </c>
      <c r="U406" s="7"/>
      <c r="V406" s="7"/>
      <c r="W406" s="47"/>
      <c r="X406" s="51"/>
      <c r="Y406" s="7"/>
      <c r="Z406" s="7"/>
      <c r="AA406" s="7"/>
      <c r="AB406" s="46" t="s">
        <v>57</v>
      </c>
      <c r="AC406" s="7"/>
      <c r="AD406" s="7">
        <v>10002692</v>
      </c>
      <c r="AE406" s="7" t="s">
        <v>231</v>
      </c>
    </row>
    <row r="407" spans="1:31" s="58" customFormat="1" ht="30.75" customHeight="1" x14ac:dyDescent="0.25">
      <c r="A407" s="7">
        <v>10002693</v>
      </c>
      <c r="B407" s="52" t="s">
        <v>47</v>
      </c>
      <c r="C407" s="53" t="s">
        <v>48</v>
      </c>
      <c r="D407" s="54" t="s">
        <v>1242</v>
      </c>
      <c r="E407" s="52" t="s">
        <v>74</v>
      </c>
      <c r="F407" s="52" t="s">
        <v>49</v>
      </c>
      <c r="G407" s="56" t="s">
        <v>244</v>
      </c>
      <c r="H407" s="56" t="s">
        <v>267</v>
      </c>
      <c r="I407" s="56" t="s">
        <v>106</v>
      </c>
      <c r="J407" s="56" t="s">
        <v>1160</v>
      </c>
      <c r="K407" s="56" t="s">
        <v>229</v>
      </c>
      <c r="L407" s="42">
        <v>2</v>
      </c>
      <c r="M407" s="42">
        <v>29761.304845668768</v>
      </c>
      <c r="N407" s="42">
        <f t="shared" si="15"/>
        <v>59522.609691337537</v>
      </c>
      <c r="O407" s="42">
        <f t="shared" si="17"/>
        <v>69046.227241951536</v>
      </c>
      <c r="P407" s="56">
        <v>0</v>
      </c>
      <c r="Q407" s="57" t="s">
        <v>57</v>
      </c>
      <c r="R407" s="57" t="s">
        <v>1284</v>
      </c>
      <c r="S407" s="53" t="s">
        <v>961</v>
      </c>
      <c r="T407" s="7" t="s">
        <v>1285</v>
      </c>
      <c r="U407" s="7"/>
      <c r="V407" s="7"/>
      <c r="W407" s="47"/>
      <c r="X407" s="51"/>
      <c r="Y407" s="7"/>
      <c r="Z407" s="7"/>
      <c r="AA407" s="7"/>
      <c r="AB407" s="46" t="s">
        <v>57</v>
      </c>
      <c r="AC407" s="7"/>
      <c r="AD407" s="7">
        <v>10002693</v>
      </c>
      <c r="AE407" s="7" t="s">
        <v>231</v>
      </c>
    </row>
    <row r="408" spans="1:31" s="58" customFormat="1" ht="30.75" customHeight="1" x14ac:dyDescent="0.25">
      <c r="A408" s="7">
        <v>10014414</v>
      </c>
      <c r="B408" s="52" t="s">
        <v>47</v>
      </c>
      <c r="C408" s="53" t="s">
        <v>48</v>
      </c>
      <c r="D408" s="54" t="s">
        <v>1243</v>
      </c>
      <c r="E408" s="52" t="s">
        <v>74</v>
      </c>
      <c r="F408" s="52" t="s">
        <v>49</v>
      </c>
      <c r="G408" s="56" t="s">
        <v>1203</v>
      </c>
      <c r="H408" s="56" t="s">
        <v>109</v>
      </c>
      <c r="I408" s="56" t="s">
        <v>1204</v>
      </c>
      <c r="J408" s="56" t="s">
        <v>1161</v>
      </c>
      <c r="K408" s="56" t="s">
        <v>1099</v>
      </c>
      <c r="L408" s="42">
        <v>4</v>
      </c>
      <c r="M408" s="42">
        <v>29761.304845668768</v>
      </c>
      <c r="N408" s="42">
        <f t="shared" si="15"/>
        <v>119045.21938267507</v>
      </c>
      <c r="O408" s="42">
        <f t="shared" si="17"/>
        <v>138092.45448390307</v>
      </c>
      <c r="P408" s="56">
        <v>0</v>
      </c>
      <c r="Q408" s="57" t="s">
        <v>57</v>
      </c>
      <c r="R408" s="57" t="s">
        <v>1284</v>
      </c>
      <c r="S408" s="53" t="s">
        <v>961</v>
      </c>
      <c r="T408" s="7" t="s">
        <v>1285</v>
      </c>
      <c r="U408" s="7"/>
      <c r="V408" s="7"/>
      <c r="W408" s="47"/>
      <c r="X408" s="51"/>
      <c r="Y408" s="7"/>
      <c r="Z408" s="7"/>
      <c r="AA408" s="7"/>
      <c r="AB408" s="46" t="s">
        <v>57</v>
      </c>
      <c r="AC408" s="7"/>
      <c r="AD408" s="7">
        <v>10014414</v>
      </c>
      <c r="AE408" s="7" t="s">
        <v>231</v>
      </c>
    </row>
    <row r="409" spans="1:31" s="58" customFormat="1" ht="30.75" customHeight="1" x14ac:dyDescent="0.25">
      <c r="A409" s="7">
        <v>10014415</v>
      </c>
      <c r="B409" s="52" t="s">
        <v>47</v>
      </c>
      <c r="C409" s="53" t="s">
        <v>48</v>
      </c>
      <c r="D409" s="54" t="s">
        <v>1244</v>
      </c>
      <c r="E409" s="52" t="s">
        <v>74</v>
      </c>
      <c r="F409" s="52" t="s">
        <v>49</v>
      </c>
      <c r="G409" s="56" t="s">
        <v>1203</v>
      </c>
      <c r="H409" s="56" t="s">
        <v>109</v>
      </c>
      <c r="I409" s="56" t="s">
        <v>1204</v>
      </c>
      <c r="J409" s="56" t="s">
        <v>1162</v>
      </c>
      <c r="K409" s="56" t="s">
        <v>1099</v>
      </c>
      <c r="L409" s="42">
        <v>1</v>
      </c>
      <c r="M409" s="42">
        <v>29761.304845668768</v>
      </c>
      <c r="N409" s="42">
        <f t="shared" si="15"/>
        <v>29761.304845668768</v>
      </c>
      <c r="O409" s="42">
        <f t="shared" si="17"/>
        <v>34523.113620975768</v>
      </c>
      <c r="P409" s="56">
        <v>0</v>
      </c>
      <c r="Q409" s="57" t="s">
        <v>57</v>
      </c>
      <c r="R409" s="57" t="s">
        <v>1284</v>
      </c>
      <c r="S409" s="53" t="s">
        <v>961</v>
      </c>
      <c r="T409" s="7" t="s">
        <v>1285</v>
      </c>
      <c r="U409" s="7"/>
      <c r="V409" s="7"/>
      <c r="W409" s="47"/>
      <c r="X409" s="51"/>
      <c r="Y409" s="7"/>
      <c r="Z409" s="7"/>
      <c r="AA409" s="7"/>
      <c r="AB409" s="46" t="s">
        <v>57</v>
      </c>
      <c r="AC409" s="7"/>
      <c r="AD409" s="7">
        <v>10014415</v>
      </c>
      <c r="AE409" s="7" t="s">
        <v>231</v>
      </c>
    </row>
    <row r="410" spans="1:31" s="58" customFormat="1" ht="30.75" customHeight="1" x14ac:dyDescent="0.25">
      <c r="A410" s="7">
        <v>10014416</v>
      </c>
      <c r="B410" s="52" t="s">
        <v>47</v>
      </c>
      <c r="C410" s="53" t="s">
        <v>48</v>
      </c>
      <c r="D410" s="54" t="s">
        <v>1245</v>
      </c>
      <c r="E410" s="52" t="s">
        <v>74</v>
      </c>
      <c r="F410" s="52" t="s">
        <v>49</v>
      </c>
      <c r="G410" s="56" t="s">
        <v>1203</v>
      </c>
      <c r="H410" s="56" t="s">
        <v>109</v>
      </c>
      <c r="I410" s="56" t="s">
        <v>1204</v>
      </c>
      <c r="J410" s="56" t="s">
        <v>1163</v>
      </c>
      <c r="K410" s="56" t="s">
        <v>1099</v>
      </c>
      <c r="L410" s="42">
        <v>3</v>
      </c>
      <c r="M410" s="42">
        <v>178567.82907401261</v>
      </c>
      <c r="N410" s="42">
        <f t="shared" si="15"/>
        <v>535703.48722203786</v>
      </c>
      <c r="O410" s="42">
        <f t="shared" si="17"/>
        <v>621416.04517756391</v>
      </c>
      <c r="P410" s="56">
        <v>0</v>
      </c>
      <c r="Q410" s="57" t="s">
        <v>57</v>
      </c>
      <c r="R410" s="57" t="s">
        <v>1284</v>
      </c>
      <c r="S410" s="53" t="s">
        <v>961</v>
      </c>
      <c r="T410" s="7" t="s">
        <v>1285</v>
      </c>
      <c r="U410" s="7"/>
      <c r="V410" s="7"/>
      <c r="W410" s="47"/>
      <c r="X410" s="51"/>
      <c r="Y410" s="7"/>
      <c r="Z410" s="7"/>
      <c r="AA410" s="7"/>
      <c r="AB410" s="46" t="s">
        <v>57</v>
      </c>
      <c r="AC410" s="7"/>
      <c r="AD410" s="7">
        <v>10014416</v>
      </c>
      <c r="AE410" s="7" t="s">
        <v>231</v>
      </c>
    </row>
    <row r="411" spans="1:31" s="58" customFormat="1" ht="30.75" customHeight="1" x14ac:dyDescent="0.25">
      <c r="A411" s="7">
        <v>10014417</v>
      </c>
      <c r="B411" s="52" t="s">
        <v>47</v>
      </c>
      <c r="C411" s="53" t="s">
        <v>48</v>
      </c>
      <c r="D411" s="54" t="s">
        <v>1246</v>
      </c>
      <c r="E411" s="52" t="s">
        <v>74</v>
      </c>
      <c r="F411" s="52" t="s">
        <v>49</v>
      </c>
      <c r="G411" s="56" t="s">
        <v>1203</v>
      </c>
      <c r="H411" s="56" t="s">
        <v>109</v>
      </c>
      <c r="I411" s="56" t="s">
        <v>1204</v>
      </c>
      <c r="J411" s="56" t="s">
        <v>1164</v>
      </c>
      <c r="K411" s="56" t="s">
        <v>1099</v>
      </c>
      <c r="L411" s="42">
        <v>3</v>
      </c>
      <c r="M411" s="42">
        <v>29761.304845668768</v>
      </c>
      <c r="N411" s="42">
        <f t="shared" si="15"/>
        <v>89283.914537006305</v>
      </c>
      <c r="O411" s="42">
        <f t="shared" si="17"/>
        <v>103569.3408629273</v>
      </c>
      <c r="P411" s="56">
        <v>0</v>
      </c>
      <c r="Q411" s="57" t="s">
        <v>57</v>
      </c>
      <c r="R411" s="57" t="s">
        <v>1284</v>
      </c>
      <c r="S411" s="53" t="s">
        <v>961</v>
      </c>
      <c r="T411" s="7" t="s">
        <v>1285</v>
      </c>
      <c r="U411" s="7"/>
      <c r="V411" s="7"/>
      <c r="W411" s="47"/>
      <c r="X411" s="51"/>
      <c r="Y411" s="7"/>
      <c r="Z411" s="7"/>
      <c r="AA411" s="7"/>
      <c r="AB411" s="46" t="s">
        <v>57</v>
      </c>
      <c r="AC411" s="7"/>
      <c r="AD411" s="7">
        <v>10014417</v>
      </c>
      <c r="AE411" s="7" t="s">
        <v>231</v>
      </c>
    </row>
    <row r="412" spans="1:31" s="58" customFormat="1" ht="30.75" customHeight="1" x14ac:dyDescent="0.25">
      <c r="A412" s="7">
        <v>10014418</v>
      </c>
      <c r="B412" s="52" t="s">
        <v>47</v>
      </c>
      <c r="C412" s="53" t="s">
        <v>48</v>
      </c>
      <c r="D412" s="54" t="s">
        <v>1247</v>
      </c>
      <c r="E412" s="52" t="s">
        <v>74</v>
      </c>
      <c r="F412" s="52" t="s">
        <v>49</v>
      </c>
      <c r="G412" s="56" t="s">
        <v>1203</v>
      </c>
      <c r="H412" s="56" t="s">
        <v>109</v>
      </c>
      <c r="I412" s="56" t="s">
        <v>1204</v>
      </c>
      <c r="J412" s="56" t="s">
        <v>1165</v>
      </c>
      <c r="K412" s="56" t="s">
        <v>1099</v>
      </c>
      <c r="L412" s="42">
        <v>6</v>
      </c>
      <c r="M412" s="42">
        <v>29761.304845668768</v>
      </c>
      <c r="N412" s="42">
        <f t="shared" si="15"/>
        <v>178567.82907401261</v>
      </c>
      <c r="O412" s="42">
        <f t="shared" si="17"/>
        <v>207138.68172585461</v>
      </c>
      <c r="P412" s="56">
        <v>0</v>
      </c>
      <c r="Q412" s="57" t="s">
        <v>57</v>
      </c>
      <c r="R412" s="57" t="s">
        <v>1284</v>
      </c>
      <c r="S412" s="53" t="s">
        <v>961</v>
      </c>
      <c r="T412" s="7" t="s">
        <v>1285</v>
      </c>
      <c r="U412" s="7"/>
      <c r="V412" s="7"/>
      <c r="W412" s="47"/>
      <c r="X412" s="51"/>
      <c r="Y412" s="7"/>
      <c r="Z412" s="7"/>
      <c r="AA412" s="7"/>
      <c r="AB412" s="46" t="s">
        <v>57</v>
      </c>
      <c r="AC412" s="7"/>
      <c r="AD412" s="7">
        <v>10014418</v>
      </c>
      <c r="AE412" s="7" t="s">
        <v>231</v>
      </c>
    </row>
    <row r="413" spans="1:31" s="58" customFormat="1" ht="30.75" customHeight="1" x14ac:dyDescent="0.25">
      <c r="A413" s="7">
        <v>10014419</v>
      </c>
      <c r="B413" s="52" t="s">
        <v>47</v>
      </c>
      <c r="C413" s="53" t="s">
        <v>48</v>
      </c>
      <c r="D413" s="54" t="s">
        <v>1248</v>
      </c>
      <c r="E413" s="52" t="s">
        <v>74</v>
      </c>
      <c r="F413" s="52" t="s">
        <v>49</v>
      </c>
      <c r="G413" s="56" t="s">
        <v>1203</v>
      </c>
      <c r="H413" s="56" t="s">
        <v>109</v>
      </c>
      <c r="I413" s="56" t="s">
        <v>1204</v>
      </c>
      <c r="J413" s="56" t="s">
        <v>1166</v>
      </c>
      <c r="K413" s="56" t="s">
        <v>1099</v>
      </c>
      <c r="L413" s="42">
        <v>2</v>
      </c>
      <c r="M413" s="42">
        <v>29761.304845668768</v>
      </c>
      <c r="N413" s="42">
        <f t="shared" si="15"/>
        <v>59522.609691337537</v>
      </c>
      <c r="O413" s="42">
        <f t="shared" si="17"/>
        <v>69046.227241951536</v>
      </c>
      <c r="P413" s="56">
        <v>0</v>
      </c>
      <c r="Q413" s="57" t="s">
        <v>57</v>
      </c>
      <c r="R413" s="57" t="s">
        <v>1284</v>
      </c>
      <c r="S413" s="53" t="s">
        <v>961</v>
      </c>
      <c r="T413" s="7" t="s">
        <v>1285</v>
      </c>
      <c r="U413" s="7"/>
      <c r="V413" s="7"/>
      <c r="W413" s="47"/>
      <c r="X413" s="51"/>
      <c r="Y413" s="7"/>
      <c r="Z413" s="7"/>
      <c r="AA413" s="7"/>
      <c r="AB413" s="46" t="s">
        <v>57</v>
      </c>
      <c r="AC413" s="7"/>
      <c r="AD413" s="7">
        <v>10014419</v>
      </c>
      <c r="AE413" s="7" t="s">
        <v>231</v>
      </c>
    </row>
    <row r="414" spans="1:31" s="58" customFormat="1" ht="30.75" customHeight="1" x14ac:dyDescent="0.25">
      <c r="A414" s="7">
        <v>10014420</v>
      </c>
      <c r="B414" s="52" t="s">
        <v>47</v>
      </c>
      <c r="C414" s="53" t="s">
        <v>48</v>
      </c>
      <c r="D414" s="54" t="s">
        <v>1249</v>
      </c>
      <c r="E414" s="52" t="s">
        <v>74</v>
      </c>
      <c r="F414" s="52" t="s">
        <v>49</v>
      </c>
      <c r="G414" s="56" t="s">
        <v>1203</v>
      </c>
      <c r="H414" s="56" t="s">
        <v>109</v>
      </c>
      <c r="I414" s="56" t="s">
        <v>1204</v>
      </c>
      <c r="J414" s="56" t="s">
        <v>1167</v>
      </c>
      <c r="K414" s="56" t="s">
        <v>1099</v>
      </c>
      <c r="L414" s="42">
        <v>1</v>
      </c>
      <c r="M414" s="42">
        <v>29761.304845668768</v>
      </c>
      <c r="N414" s="42">
        <f t="shared" si="15"/>
        <v>29761.304845668768</v>
      </c>
      <c r="O414" s="42">
        <f t="shared" si="17"/>
        <v>34523.113620975768</v>
      </c>
      <c r="P414" s="56">
        <v>0</v>
      </c>
      <c r="Q414" s="57" t="s">
        <v>57</v>
      </c>
      <c r="R414" s="57" t="s">
        <v>1284</v>
      </c>
      <c r="S414" s="53" t="s">
        <v>961</v>
      </c>
      <c r="T414" s="7" t="s">
        <v>1285</v>
      </c>
      <c r="U414" s="7"/>
      <c r="V414" s="7"/>
      <c r="W414" s="47"/>
      <c r="X414" s="51"/>
      <c r="Y414" s="7"/>
      <c r="Z414" s="7"/>
      <c r="AA414" s="7"/>
      <c r="AB414" s="46" t="s">
        <v>57</v>
      </c>
      <c r="AC414" s="7"/>
      <c r="AD414" s="7">
        <v>10014420</v>
      </c>
      <c r="AE414" s="7" t="s">
        <v>231</v>
      </c>
    </row>
    <row r="415" spans="1:31" s="58" customFormat="1" ht="30.75" customHeight="1" x14ac:dyDescent="0.25">
      <c r="A415" s="7">
        <v>10014421</v>
      </c>
      <c r="B415" s="52" t="s">
        <v>47</v>
      </c>
      <c r="C415" s="53" t="s">
        <v>48</v>
      </c>
      <c r="D415" s="54" t="s">
        <v>1250</v>
      </c>
      <c r="E415" s="52" t="s">
        <v>74</v>
      </c>
      <c r="F415" s="52" t="s">
        <v>49</v>
      </c>
      <c r="G415" s="56" t="s">
        <v>1203</v>
      </c>
      <c r="H415" s="56" t="s">
        <v>109</v>
      </c>
      <c r="I415" s="56" t="s">
        <v>1204</v>
      </c>
      <c r="J415" s="56" t="s">
        <v>1168</v>
      </c>
      <c r="K415" s="56" t="s">
        <v>1099</v>
      </c>
      <c r="L415" s="42">
        <v>5</v>
      </c>
      <c r="M415" s="42">
        <v>29761.304845668768</v>
      </c>
      <c r="N415" s="42">
        <f t="shared" si="15"/>
        <v>148806.52422834386</v>
      </c>
      <c r="O415" s="42">
        <f t="shared" si="17"/>
        <v>172615.56810487885</v>
      </c>
      <c r="P415" s="56">
        <v>0</v>
      </c>
      <c r="Q415" s="57" t="s">
        <v>57</v>
      </c>
      <c r="R415" s="57" t="s">
        <v>1284</v>
      </c>
      <c r="S415" s="53" t="s">
        <v>961</v>
      </c>
      <c r="T415" s="7" t="s">
        <v>1285</v>
      </c>
      <c r="U415" s="7"/>
      <c r="V415" s="7"/>
      <c r="W415" s="47"/>
      <c r="X415" s="51"/>
      <c r="Y415" s="7"/>
      <c r="Z415" s="7"/>
      <c r="AA415" s="7"/>
      <c r="AB415" s="46" t="s">
        <v>57</v>
      </c>
      <c r="AC415" s="7"/>
      <c r="AD415" s="7">
        <v>10014421</v>
      </c>
      <c r="AE415" s="7" t="s">
        <v>231</v>
      </c>
    </row>
    <row r="416" spans="1:31" s="58" customFormat="1" ht="30.75" customHeight="1" x14ac:dyDescent="0.25">
      <c r="A416" s="7">
        <v>10014422</v>
      </c>
      <c r="B416" s="52" t="s">
        <v>47</v>
      </c>
      <c r="C416" s="53" t="s">
        <v>48</v>
      </c>
      <c r="D416" s="54" t="s">
        <v>1251</v>
      </c>
      <c r="E416" s="52" t="s">
        <v>74</v>
      </c>
      <c r="F416" s="52" t="s">
        <v>49</v>
      </c>
      <c r="G416" s="56" t="s">
        <v>1203</v>
      </c>
      <c r="H416" s="56" t="s">
        <v>109</v>
      </c>
      <c r="I416" s="56" t="s">
        <v>1204</v>
      </c>
      <c r="J416" s="56" t="s">
        <v>1169</v>
      </c>
      <c r="K416" s="56" t="s">
        <v>1099</v>
      </c>
      <c r="L416" s="42">
        <v>1</v>
      </c>
      <c r="M416" s="42">
        <v>29761.304845668768</v>
      </c>
      <c r="N416" s="42">
        <f t="shared" si="15"/>
        <v>29761.304845668768</v>
      </c>
      <c r="O416" s="42">
        <f t="shared" si="17"/>
        <v>34523.113620975768</v>
      </c>
      <c r="P416" s="56">
        <v>0</v>
      </c>
      <c r="Q416" s="57" t="s">
        <v>57</v>
      </c>
      <c r="R416" s="57" t="s">
        <v>1284</v>
      </c>
      <c r="S416" s="53" t="s">
        <v>961</v>
      </c>
      <c r="T416" s="7" t="s">
        <v>1285</v>
      </c>
      <c r="U416" s="7"/>
      <c r="V416" s="7"/>
      <c r="W416" s="47"/>
      <c r="X416" s="51"/>
      <c r="Y416" s="7"/>
      <c r="Z416" s="7"/>
      <c r="AA416" s="7"/>
      <c r="AB416" s="46" t="s">
        <v>57</v>
      </c>
      <c r="AC416" s="7"/>
      <c r="AD416" s="7">
        <v>10014422</v>
      </c>
      <c r="AE416" s="7" t="s">
        <v>231</v>
      </c>
    </row>
    <row r="417" spans="1:31" s="58" customFormat="1" ht="30.75" customHeight="1" x14ac:dyDescent="0.25">
      <c r="A417" s="7">
        <v>10014423</v>
      </c>
      <c r="B417" s="52" t="s">
        <v>47</v>
      </c>
      <c r="C417" s="53" t="s">
        <v>48</v>
      </c>
      <c r="D417" s="54" t="s">
        <v>1252</v>
      </c>
      <c r="E417" s="52" t="s">
        <v>74</v>
      </c>
      <c r="F417" s="52" t="s">
        <v>49</v>
      </c>
      <c r="G417" s="56" t="s">
        <v>1203</v>
      </c>
      <c r="H417" s="56" t="s">
        <v>109</v>
      </c>
      <c r="I417" s="56" t="s">
        <v>1204</v>
      </c>
      <c r="J417" s="56" t="s">
        <v>1170</v>
      </c>
      <c r="K417" s="56" t="s">
        <v>1099</v>
      </c>
      <c r="L417" s="42">
        <v>1</v>
      </c>
      <c r="M417" s="42">
        <v>29761.304845668768</v>
      </c>
      <c r="N417" s="42">
        <f t="shared" si="15"/>
        <v>29761.304845668768</v>
      </c>
      <c r="O417" s="42">
        <f t="shared" si="17"/>
        <v>34523.113620975768</v>
      </c>
      <c r="P417" s="56">
        <v>0</v>
      </c>
      <c r="Q417" s="57" t="s">
        <v>57</v>
      </c>
      <c r="R417" s="57" t="s">
        <v>1284</v>
      </c>
      <c r="S417" s="53" t="s">
        <v>961</v>
      </c>
      <c r="T417" s="7" t="s">
        <v>1285</v>
      </c>
      <c r="U417" s="7"/>
      <c r="V417" s="7"/>
      <c r="W417" s="47"/>
      <c r="X417" s="51"/>
      <c r="Y417" s="7"/>
      <c r="Z417" s="7"/>
      <c r="AA417" s="7"/>
      <c r="AB417" s="46" t="s">
        <v>57</v>
      </c>
      <c r="AC417" s="7"/>
      <c r="AD417" s="7">
        <v>10014423</v>
      </c>
      <c r="AE417" s="7" t="s">
        <v>231</v>
      </c>
    </row>
    <row r="418" spans="1:31" s="58" customFormat="1" ht="30.75" customHeight="1" x14ac:dyDescent="0.25">
      <c r="A418" s="7">
        <v>10014424</v>
      </c>
      <c r="B418" s="52" t="s">
        <v>47</v>
      </c>
      <c r="C418" s="53" t="s">
        <v>48</v>
      </c>
      <c r="D418" s="54" t="s">
        <v>1253</v>
      </c>
      <c r="E418" s="52" t="s">
        <v>74</v>
      </c>
      <c r="F418" s="52" t="s">
        <v>49</v>
      </c>
      <c r="G418" s="56" t="s">
        <v>1203</v>
      </c>
      <c r="H418" s="56" t="s">
        <v>109</v>
      </c>
      <c r="I418" s="56" t="s">
        <v>1204</v>
      </c>
      <c r="J418" s="56" t="s">
        <v>1171</v>
      </c>
      <c r="K418" s="56" t="s">
        <v>1099</v>
      </c>
      <c r="L418" s="42">
        <v>3</v>
      </c>
      <c r="M418" s="42">
        <v>142854.26325921007</v>
      </c>
      <c r="N418" s="42">
        <f t="shared" si="15"/>
        <v>428562.78977763024</v>
      </c>
      <c r="O418" s="42">
        <f t="shared" si="17"/>
        <v>497132.83614205103</v>
      </c>
      <c r="P418" s="56">
        <v>0</v>
      </c>
      <c r="Q418" s="57" t="s">
        <v>57</v>
      </c>
      <c r="R418" s="57" t="s">
        <v>1284</v>
      </c>
      <c r="S418" s="53" t="s">
        <v>961</v>
      </c>
      <c r="T418" s="7" t="s">
        <v>1285</v>
      </c>
      <c r="U418" s="7"/>
      <c r="V418" s="7"/>
      <c r="W418" s="47"/>
      <c r="X418" s="51"/>
      <c r="Y418" s="7"/>
      <c r="Z418" s="7"/>
      <c r="AA418" s="7"/>
      <c r="AB418" s="46" t="s">
        <v>57</v>
      </c>
      <c r="AC418" s="7"/>
      <c r="AD418" s="7">
        <v>10014424</v>
      </c>
      <c r="AE418" s="7" t="s">
        <v>231</v>
      </c>
    </row>
    <row r="419" spans="1:31" s="58" customFormat="1" ht="30.75" customHeight="1" x14ac:dyDescent="0.25">
      <c r="A419" s="7">
        <v>10014425</v>
      </c>
      <c r="B419" s="52" t="s">
        <v>47</v>
      </c>
      <c r="C419" s="53" t="s">
        <v>48</v>
      </c>
      <c r="D419" s="54" t="s">
        <v>1254</v>
      </c>
      <c r="E419" s="52" t="s">
        <v>74</v>
      </c>
      <c r="F419" s="52" t="s">
        <v>49</v>
      </c>
      <c r="G419" s="56" t="s">
        <v>1203</v>
      </c>
      <c r="H419" s="56" t="s">
        <v>109</v>
      </c>
      <c r="I419" s="56" t="s">
        <v>1204</v>
      </c>
      <c r="J419" s="56" t="s">
        <v>1172</v>
      </c>
      <c r="K419" s="56" t="s">
        <v>1099</v>
      </c>
      <c r="L419" s="42">
        <v>1</v>
      </c>
      <c r="M419" s="42">
        <v>29761.304845668768</v>
      </c>
      <c r="N419" s="42">
        <f t="shared" si="15"/>
        <v>29761.304845668768</v>
      </c>
      <c r="O419" s="42">
        <f t="shared" si="17"/>
        <v>34523.113620975768</v>
      </c>
      <c r="P419" s="56">
        <v>0</v>
      </c>
      <c r="Q419" s="57" t="s">
        <v>57</v>
      </c>
      <c r="R419" s="57" t="s">
        <v>1284</v>
      </c>
      <c r="S419" s="53" t="s">
        <v>961</v>
      </c>
      <c r="T419" s="7" t="s">
        <v>1285</v>
      </c>
      <c r="U419" s="7"/>
      <c r="V419" s="7"/>
      <c r="W419" s="47"/>
      <c r="X419" s="51"/>
      <c r="Y419" s="7"/>
      <c r="Z419" s="7"/>
      <c r="AA419" s="7"/>
      <c r="AB419" s="46" t="s">
        <v>57</v>
      </c>
      <c r="AC419" s="7"/>
      <c r="AD419" s="7">
        <v>10014425</v>
      </c>
      <c r="AE419" s="7" t="s">
        <v>231</v>
      </c>
    </row>
    <row r="420" spans="1:31" s="58" customFormat="1" ht="30.75" customHeight="1" x14ac:dyDescent="0.25">
      <c r="A420" s="7">
        <v>10014426</v>
      </c>
      <c r="B420" s="52" t="s">
        <v>47</v>
      </c>
      <c r="C420" s="53" t="s">
        <v>48</v>
      </c>
      <c r="D420" s="54" t="s">
        <v>1255</v>
      </c>
      <c r="E420" s="52" t="s">
        <v>74</v>
      </c>
      <c r="F420" s="52" t="s">
        <v>49</v>
      </c>
      <c r="G420" s="56" t="s">
        <v>1203</v>
      </c>
      <c r="H420" s="56" t="s">
        <v>109</v>
      </c>
      <c r="I420" s="56" t="s">
        <v>1204</v>
      </c>
      <c r="J420" s="56" t="s">
        <v>1173</v>
      </c>
      <c r="K420" s="56" t="s">
        <v>1099</v>
      </c>
      <c r="L420" s="42">
        <v>6</v>
      </c>
      <c r="M420" s="42">
        <v>29761.304845668768</v>
      </c>
      <c r="N420" s="42">
        <f t="shared" si="15"/>
        <v>178567.82907401261</v>
      </c>
      <c r="O420" s="42">
        <f t="shared" si="17"/>
        <v>207138.68172585461</v>
      </c>
      <c r="P420" s="56">
        <v>0</v>
      </c>
      <c r="Q420" s="57" t="s">
        <v>57</v>
      </c>
      <c r="R420" s="57" t="s">
        <v>1284</v>
      </c>
      <c r="S420" s="53" t="s">
        <v>961</v>
      </c>
      <c r="T420" s="7" t="s">
        <v>1285</v>
      </c>
      <c r="U420" s="7"/>
      <c r="V420" s="7"/>
      <c r="W420" s="47"/>
      <c r="X420" s="51"/>
      <c r="Y420" s="7"/>
      <c r="Z420" s="7"/>
      <c r="AA420" s="7"/>
      <c r="AB420" s="46" t="s">
        <v>57</v>
      </c>
      <c r="AC420" s="7"/>
      <c r="AD420" s="7">
        <v>10014426</v>
      </c>
      <c r="AE420" s="7" t="s">
        <v>231</v>
      </c>
    </row>
    <row r="421" spans="1:31" s="58" customFormat="1" ht="30.75" customHeight="1" x14ac:dyDescent="0.25">
      <c r="A421" s="7">
        <v>10014427</v>
      </c>
      <c r="B421" s="52" t="s">
        <v>47</v>
      </c>
      <c r="C421" s="53" t="s">
        <v>48</v>
      </c>
      <c r="D421" s="54" t="s">
        <v>1256</v>
      </c>
      <c r="E421" s="52" t="s">
        <v>74</v>
      </c>
      <c r="F421" s="52" t="s">
        <v>49</v>
      </c>
      <c r="G421" s="56" t="s">
        <v>1203</v>
      </c>
      <c r="H421" s="56" t="s">
        <v>109</v>
      </c>
      <c r="I421" s="56" t="s">
        <v>1204</v>
      </c>
      <c r="J421" s="56" t="s">
        <v>1174</v>
      </c>
      <c r="K421" s="56" t="s">
        <v>1099</v>
      </c>
      <c r="L421" s="42">
        <v>2</v>
      </c>
      <c r="M421" s="42">
        <v>29761.304845668768</v>
      </c>
      <c r="N421" s="42">
        <f t="shared" si="15"/>
        <v>59522.609691337537</v>
      </c>
      <c r="O421" s="42">
        <f t="shared" si="17"/>
        <v>69046.227241951536</v>
      </c>
      <c r="P421" s="56">
        <v>0</v>
      </c>
      <c r="Q421" s="57" t="s">
        <v>57</v>
      </c>
      <c r="R421" s="57" t="s">
        <v>1284</v>
      </c>
      <c r="S421" s="53" t="s">
        <v>961</v>
      </c>
      <c r="T421" s="7" t="s">
        <v>1285</v>
      </c>
      <c r="U421" s="7"/>
      <c r="V421" s="7"/>
      <c r="W421" s="47"/>
      <c r="X421" s="51"/>
      <c r="Y421" s="7"/>
      <c r="Z421" s="7"/>
      <c r="AA421" s="7"/>
      <c r="AB421" s="46" t="s">
        <v>57</v>
      </c>
      <c r="AC421" s="7"/>
      <c r="AD421" s="7">
        <v>10014427</v>
      </c>
      <c r="AE421" s="7" t="s">
        <v>231</v>
      </c>
    </row>
    <row r="422" spans="1:31" s="58" customFormat="1" ht="30.75" customHeight="1" x14ac:dyDescent="0.25">
      <c r="A422" s="7">
        <v>10014428</v>
      </c>
      <c r="B422" s="52" t="s">
        <v>47</v>
      </c>
      <c r="C422" s="53" t="s">
        <v>48</v>
      </c>
      <c r="D422" s="54" t="s">
        <v>1257</v>
      </c>
      <c r="E422" s="52" t="s">
        <v>74</v>
      </c>
      <c r="F422" s="52" t="s">
        <v>49</v>
      </c>
      <c r="G422" s="56" t="s">
        <v>1203</v>
      </c>
      <c r="H422" s="56" t="s">
        <v>109</v>
      </c>
      <c r="I422" s="56" t="s">
        <v>1204</v>
      </c>
      <c r="J422" s="56" t="s">
        <v>1175</v>
      </c>
      <c r="K422" s="56" t="s">
        <v>1099</v>
      </c>
      <c r="L422" s="42">
        <v>1</v>
      </c>
      <c r="M422" s="42">
        <v>29761.304845668768</v>
      </c>
      <c r="N422" s="42">
        <f t="shared" si="15"/>
        <v>29761.304845668768</v>
      </c>
      <c r="O422" s="42">
        <f t="shared" si="17"/>
        <v>34523.113620975768</v>
      </c>
      <c r="P422" s="56">
        <v>0</v>
      </c>
      <c r="Q422" s="57" t="s">
        <v>57</v>
      </c>
      <c r="R422" s="57" t="s">
        <v>1284</v>
      </c>
      <c r="S422" s="53" t="s">
        <v>961</v>
      </c>
      <c r="T422" s="7" t="s">
        <v>1285</v>
      </c>
      <c r="U422" s="7"/>
      <c r="V422" s="7"/>
      <c r="W422" s="47"/>
      <c r="X422" s="51"/>
      <c r="Y422" s="7"/>
      <c r="Z422" s="7"/>
      <c r="AA422" s="7"/>
      <c r="AB422" s="46" t="s">
        <v>57</v>
      </c>
      <c r="AC422" s="7"/>
      <c r="AD422" s="7">
        <v>10014428</v>
      </c>
      <c r="AE422" s="7" t="s">
        <v>231</v>
      </c>
    </row>
    <row r="423" spans="1:31" s="58" customFormat="1" ht="30.75" customHeight="1" x14ac:dyDescent="0.25">
      <c r="A423" s="7">
        <v>10014430</v>
      </c>
      <c r="B423" s="52" t="s">
        <v>47</v>
      </c>
      <c r="C423" s="53" t="s">
        <v>48</v>
      </c>
      <c r="D423" s="54" t="s">
        <v>1258</v>
      </c>
      <c r="E423" s="52" t="s">
        <v>74</v>
      </c>
      <c r="F423" s="52" t="s">
        <v>49</v>
      </c>
      <c r="G423" s="56" t="s">
        <v>1203</v>
      </c>
      <c r="H423" s="56" t="s">
        <v>109</v>
      </c>
      <c r="I423" s="56" t="s">
        <v>1204</v>
      </c>
      <c r="J423" s="56" t="s">
        <v>1176</v>
      </c>
      <c r="K423" s="56" t="s">
        <v>1099</v>
      </c>
      <c r="L423" s="42">
        <v>1</v>
      </c>
      <c r="M423" s="42">
        <v>29761.304845668768</v>
      </c>
      <c r="N423" s="42">
        <f t="shared" si="15"/>
        <v>29761.304845668768</v>
      </c>
      <c r="O423" s="42">
        <f t="shared" si="17"/>
        <v>34523.113620975768</v>
      </c>
      <c r="P423" s="56">
        <v>0</v>
      </c>
      <c r="Q423" s="57" t="s">
        <v>57</v>
      </c>
      <c r="R423" s="57" t="s">
        <v>1284</v>
      </c>
      <c r="S423" s="53" t="s">
        <v>961</v>
      </c>
      <c r="T423" s="7" t="s">
        <v>1285</v>
      </c>
      <c r="U423" s="7"/>
      <c r="V423" s="7"/>
      <c r="W423" s="47"/>
      <c r="X423" s="51"/>
      <c r="Y423" s="7"/>
      <c r="Z423" s="7"/>
      <c r="AA423" s="7"/>
      <c r="AB423" s="46" t="s">
        <v>57</v>
      </c>
      <c r="AC423" s="7"/>
      <c r="AD423" s="7">
        <v>10014430</v>
      </c>
      <c r="AE423" s="7" t="s">
        <v>231</v>
      </c>
    </row>
    <row r="424" spans="1:31" s="58" customFormat="1" ht="30.75" customHeight="1" x14ac:dyDescent="0.25">
      <c r="A424" s="7">
        <v>10014431</v>
      </c>
      <c r="B424" s="52" t="s">
        <v>47</v>
      </c>
      <c r="C424" s="53" t="s">
        <v>48</v>
      </c>
      <c r="D424" s="54" t="s">
        <v>1259</v>
      </c>
      <c r="E424" s="52" t="s">
        <v>74</v>
      </c>
      <c r="F424" s="52" t="s">
        <v>49</v>
      </c>
      <c r="G424" s="56" t="s">
        <v>1203</v>
      </c>
      <c r="H424" s="56" t="s">
        <v>109</v>
      </c>
      <c r="I424" s="56" t="s">
        <v>1204</v>
      </c>
      <c r="J424" s="56" t="s">
        <v>1177</v>
      </c>
      <c r="K424" s="56" t="s">
        <v>1099</v>
      </c>
      <c r="L424" s="42">
        <v>1</v>
      </c>
      <c r="M424" s="42">
        <v>29761.304845668768</v>
      </c>
      <c r="N424" s="42">
        <f t="shared" si="15"/>
        <v>29761.304845668768</v>
      </c>
      <c r="O424" s="42">
        <f t="shared" si="17"/>
        <v>34523.113620975768</v>
      </c>
      <c r="P424" s="56">
        <v>0</v>
      </c>
      <c r="Q424" s="57" t="s">
        <v>57</v>
      </c>
      <c r="R424" s="57" t="s">
        <v>1284</v>
      </c>
      <c r="S424" s="53" t="s">
        <v>961</v>
      </c>
      <c r="T424" s="7" t="s">
        <v>1285</v>
      </c>
      <c r="U424" s="7"/>
      <c r="V424" s="7"/>
      <c r="W424" s="47"/>
      <c r="X424" s="51"/>
      <c r="Y424" s="7"/>
      <c r="Z424" s="7"/>
      <c r="AA424" s="7"/>
      <c r="AB424" s="46" t="s">
        <v>57</v>
      </c>
      <c r="AC424" s="7"/>
      <c r="AD424" s="7">
        <v>10014431</v>
      </c>
      <c r="AE424" s="7" t="s">
        <v>231</v>
      </c>
    </row>
    <row r="425" spans="1:31" s="58" customFormat="1" ht="30.75" customHeight="1" x14ac:dyDescent="0.25">
      <c r="A425" s="7">
        <v>10014432</v>
      </c>
      <c r="B425" s="52" t="s">
        <v>47</v>
      </c>
      <c r="C425" s="53" t="s">
        <v>48</v>
      </c>
      <c r="D425" s="54" t="s">
        <v>1260</v>
      </c>
      <c r="E425" s="52" t="s">
        <v>74</v>
      </c>
      <c r="F425" s="52" t="s">
        <v>49</v>
      </c>
      <c r="G425" s="56" t="s">
        <v>1203</v>
      </c>
      <c r="H425" s="56" t="s">
        <v>109</v>
      </c>
      <c r="I425" s="56" t="s">
        <v>1204</v>
      </c>
      <c r="J425" s="56" t="s">
        <v>1178</v>
      </c>
      <c r="K425" s="56" t="s">
        <v>1099</v>
      </c>
      <c r="L425" s="42">
        <v>1</v>
      </c>
      <c r="M425" s="42">
        <v>29761.304845668768</v>
      </c>
      <c r="N425" s="42">
        <f t="shared" si="15"/>
        <v>29761.304845668768</v>
      </c>
      <c r="O425" s="42">
        <f t="shared" si="17"/>
        <v>34523.113620975768</v>
      </c>
      <c r="P425" s="56">
        <v>0</v>
      </c>
      <c r="Q425" s="57" t="s">
        <v>57</v>
      </c>
      <c r="R425" s="57" t="s">
        <v>1284</v>
      </c>
      <c r="S425" s="53" t="s">
        <v>961</v>
      </c>
      <c r="T425" s="7" t="s">
        <v>1285</v>
      </c>
      <c r="U425" s="7"/>
      <c r="V425" s="7"/>
      <c r="W425" s="47"/>
      <c r="X425" s="51"/>
      <c r="Y425" s="7"/>
      <c r="Z425" s="7"/>
      <c r="AA425" s="7"/>
      <c r="AB425" s="46" t="s">
        <v>57</v>
      </c>
      <c r="AC425" s="7"/>
      <c r="AD425" s="7">
        <v>10014432</v>
      </c>
      <c r="AE425" s="7" t="s">
        <v>231</v>
      </c>
    </row>
    <row r="426" spans="1:31" s="58" customFormat="1" ht="30.75" customHeight="1" x14ac:dyDescent="0.25">
      <c r="A426" s="7">
        <v>10014433</v>
      </c>
      <c r="B426" s="52" t="s">
        <v>47</v>
      </c>
      <c r="C426" s="53" t="s">
        <v>48</v>
      </c>
      <c r="D426" s="54" t="s">
        <v>1261</v>
      </c>
      <c r="E426" s="52" t="s">
        <v>74</v>
      </c>
      <c r="F426" s="52" t="s">
        <v>49</v>
      </c>
      <c r="G426" s="56" t="s">
        <v>1203</v>
      </c>
      <c r="H426" s="56" t="s">
        <v>109</v>
      </c>
      <c r="I426" s="56" t="s">
        <v>1204</v>
      </c>
      <c r="J426" s="56" t="s">
        <v>1179</v>
      </c>
      <c r="K426" s="56" t="s">
        <v>1099</v>
      </c>
      <c r="L426" s="42">
        <v>1</v>
      </c>
      <c r="M426" s="42">
        <v>29761.304845668768</v>
      </c>
      <c r="N426" s="42">
        <f t="shared" si="15"/>
        <v>29761.304845668768</v>
      </c>
      <c r="O426" s="42">
        <f t="shared" si="17"/>
        <v>34523.113620975768</v>
      </c>
      <c r="P426" s="56">
        <v>0</v>
      </c>
      <c r="Q426" s="57" t="s">
        <v>57</v>
      </c>
      <c r="R426" s="57" t="s">
        <v>1284</v>
      </c>
      <c r="S426" s="53" t="s">
        <v>961</v>
      </c>
      <c r="T426" s="7" t="s">
        <v>1285</v>
      </c>
      <c r="U426" s="7"/>
      <c r="V426" s="7"/>
      <c r="W426" s="47"/>
      <c r="X426" s="51"/>
      <c r="Y426" s="7"/>
      <c r="Z426" s="7"/>
      <c r="AA426" s="7"/>
      <c r="AB426" s="46" t="s">
        <v>57</v>
      </c>
      <c r="AC426" s="7"/>
      <c r="AD426" s="7">
        <v>10014433</v>
      </c>
      <c r="AE426" s="7" t="s">
        <v>231</v>
      </c>
    </row>
    <row r="427" spans="1:31" s="58" customFormat="1" ht="30.75" customHeight="1" x14ac:dyDescent="0.25">
      <c r="A427" s="7">
        <v>10014434</v>
      </c>
      <c r="B427" s="52" t="s">
        <v>47</v>
      </c>
      <c r="C427" s="53" t="s">
        <v>48</v>
      </c>
      <c r="D427" s="54" t="s">
        <v>1262</v>
      </c>
      <c r="E427" s="52" t="s">
        <v>74</v>
      </c>
      <c r="F427" s="52" t="s">
        <v>49</v>
      </c>
      <c r="G427" s="56" t="s">
        <v>1203</v>
      </c>
      <c r="H427" s="56" t="s">
        <v>109</v>
      </c>
      <c r="I427" s="56" t="s">
        <v>1204</v>
      </c>
      <c r="J427" s="56" t="s">
        <v>1180</v>
      </c>
      <c r="K427" s="56" t="s">
        <v>1099</v>
      </c>
      <c r="L427" s="42">
        <v>1</v>
      </c>
      <c r="M427" s="42">
        <v>29761.304845668768</v>
      </c>
      <c r="N427" s="42">
        <f t="shared" si="15"/>
        <v>29761.304845668768</v>
      </c>
      <c r="O427" s="42">
        <f t="shared" si="17"/>
        <v>34523.113620975768</v>
      </c>
      <c r="P427" s="56">
        <v>0</v>
      </c>
      <c r="Q427" s="57" t="s">
        <v>57</v>
      </c>
      <c r="R427" s="57" t="s">
        <v>1284</v>
      </c>
      <c r="S427" s="53" t="s">
        <v>961</v>
      </c>
      <c r="T427" s="7" t="s">
        <v>1285</v>
      </c>
      <c r="U427" s="7"/>
      <c r="V427" s="7"/>
      <c r="W427" s="47"/>
      <c r="X427" s="51"/>
      <c r="Y427" s="7"/>
      <c r="Z427" s="7"/>
      <c r="AA427" s="7"/>
      <c r="AB427" s="46" t="s">
        <v>57</v>
      </c>
      <c r="AC427" s="7"/>
      <c r="AD427" s="7">
        <v>10014434</v>
      </c>
      <c r="AE427" s="7" t="s">
        <v>231</v>
      </c>
    </row>
    <row r="428" spans="1:31" s="58" customFormat="1" ht="30.75" customHeight="1" x14ac:dyDescent="0.25">
      <c r="A428" s="7">
        <v>10014435</v>
      </c>
      <c r="B428" s="52" t="s">
        <v>47</v>
      </c>
      <c r="C428" s="53" t="s">
        <v>48</v>
      </c>
      <c r="D428" s="54" t="s">
        <v>1263</v>
      </c>
      <c r="E428" s="52" t="s">
        <v>74</v>
      </c>
      <c r="F428" s="52" t="s">
        <v>49</v>
      </c>
      <c r="G428" s="56" t="s">
        <v>1203</v>
      </c>
      <c r="H428" s="56" t="s">
        <v>109</v>
      </c>
      <c r="I428" s="56" t="s">
        <v>1204</v>
      </c>
      <c r="J428" s="56" t="s">
        <v>1181</v>
      </c>
      <c r="K428" s="56" t="s">
        <v>1099</v>
      </c>
      <c r="L428" s="42">
        <v>1</v>
      </c>
      <c r="M428" s="42">
        <v>29761.304845668768</v>
      </c>
      <c r="N428" s="42">
        <f t="shared" si="15"/>
        <v>29761.304845668768</v>
      </c>
      <c r="O428" s="42">
        <f t="shared" si="17"/>
        <v>34523.113620975768</v>
      </c>
      <c r="P428" s="56">
        <v>0</v>
      </c>
      <c r="Q428" s="57" t="s">
        <v>57</v>
      </c>
      <c r="R428" s="57" t="s">
        <v>1284</v>
      </c>
      <c r="S428" s="53" t="s">
        <v>961</v>
      </c>
      <c r="T428" s="7" t="s">
        <v>1285</v>
      </c>
      <c r="U428" s="7"/>
      <c r="V428" s="7"/>
      <c r="W428" s="47"/>
      <c r="X428" s="51"/>
      <c r="Y428" s="7"/>
      <c r="Z428" s="7"/>
      <c r="AA428" s="7"/>
      <c r="AB428" s="46" t="s">
        <v>57</v>
      </c>
      <c r="AC428" s="7"/>
      <c r="AD428" s="7">
        <v>10014435</v>
      </c>
      <c r="AE428" s="7" t="s">
        <v>231</v>
      </c>
    </row>
    <row r="429" spans="1:31" s="58" customFormat="1" ht="30.75" customHeight="1" x14ac:dyDescent="0.25">
      <c r="A429" s="7">
        <v>10014436</v>
      </c>
      <c r="B429" s="52" t="s">
        <v>47</v>
      </c>
      <c r="C429" s="53" t="s">
        <v>48</v>
      </c>
      <c r="D429" s="54" t="s">
        <v>1264</v>
      </c>
      <c r="E429" s="52" t="s">
        <v>74</v>
      </c>
      <c r="F429" s="52" t="s">
        <v>49</v>
      </c>
      <c r="G429" s="56" t="s">
        <v>1203</v>
      </c>
      <c r="H429" s="56" t="s">
        <v>109</v>
      </c>
      <c r="I429" s="56" t="s">
        <v>1204</v>
      </c>
      <c r="J429" s="56" t="s">
        <v>1182</v>
      </c>
      <c r="K429" s="56" t="s">
        <v>1099</v>
      </c>
      <c r="L429" s="42">
        <v>1</v>
      </c>
      <c r="M429" s="42">
        <v>29761.304845668768</v>
      </c>
      <c r="N429" s="42">
        <f t="shared" si="15"/>
        <v>29761.304845668768</v>
      </c>
      <c r="O429" s="42">
        <f t="shared" si="17"/>
        <v>34523.113620975768</v>
      </c>
      <c r="P429" s="56">
        <v>0</v>
      </c>
      <c r="Q429" s="57" t="s">
        <v>57</v>
      </c>
      <c r="R429" s="57" t="s">
        <v>1284</v>
      </c>
      <c r="S429" s="53" t="s">
        <v>961</v>
      </c>
      <c r="T429" s="7" t="s">
        <v>1285</v>
      </c>
      <c r="U429" s="7"/>
      <c r="V429" s="7"/>
      <c r="W429" s="47"/>
      <c r="X429" s="51"/>
      <c r="Y429" s="7"/>
      <c r="Z429" s="7"/>
      <c r="AA429" s="7"/>
      <c r="AB429" s="46" t="s">
        <v>57</v>
      </c>
      <c r="AC429" s="7"/>
      <c r="AD429" s="7">
        <v>10014436</v>
      </c>
      <c r="AE429" s="7" t="s">
        <v>231</v>
      </c>
    </row>
    <row r="430" spans="1:31" s="58" customFormat="1" ht="30.75" customHeight="1" x14ac:dyDescent="0.25">
      <c r="A430" s="7">
        <v>10014437</v>
      </c>
      <c r="B430" s="52" t="s">
        <v>47</v>
      </c>
      <c r="C430" s="53" t="s">
        <v>48</v>
      </c>
      <c r="D430" s="54" t="s">
        <v>1265</v>
      </c>
      <c r="E430" s="52" t="s">
        <v>74</v>
      </c>
      <c r="F430" s="52" t="s">
        <v>49</v>
      </c>
      <c r="G430" s="56" t="s">
        <v>1203</v>
      </c>
      <c r="H430" s="56" t="s">
        <v>109</v>
      </c>
      <c r="I430" s="56" t="s">
        <v>1204</v>
      </c>
      <c r="J430" s="56" t="s">
        <v>1183</v>
      </c>
      <c r="K430" s="56" t="s">
        <v>1099</v>
      </c>
      <c r="L430" s="42">
        <v>1</v>
      </c>
      <c r="M430" s="42">
        <v>29761.304845668768</v>
      </c>
      <c r="N430" s="42">
        <f t="shared" si="15"/>
        <v>29761.304845668768</v>
      </c>
      <c r="O430" s="42">
        <f t="shared" si="17"/>
        <v>34523.113620975768</v>
      </c>
      <c r="P430" s="56">
        <v>0</v>
      </c>
      <c r="Q430" s="57" t="s">
        <v>57</v>
      </c>
      <c r="R430" s="57" t="s">
        <v>1284</v>
      </c>
      <c r="S430" s="53" t="s">
        <v>961</v>
      </c>
      <c r="T430" s="7" t="s">
        <v>1285</v>
      </c>
      <c r="U430" s="7"/>
      <c r="V430" s="7"/>
      <c r="W430" s="47"/>
      <c r="X430" s="51"/>
      <c r="Y430" s="7"/>
      <c r="Z430" s="7"/>
      <c r="AA430" s="7"/>
      <c r="AB430" s="46" t="s">
        <v>57</v>
      </c>
      <c r="AC430" s="7"/>
      <c r="AD430" s="7">
        <v>10014437</v>
      </c>
      <c r="AE430" s="7" t="s">
        <v>231</v>
      </c>
    </row>
    <row r="431" spans="1:31" s="58" customFormat="1" ht="30.75" customHeight="1" x14ac:dyDescent="0.25">
      <c r="A431" s="7">
        <v>10014438</v>
      </c>
      <c r="B431" s="52" t="s">
        <v>47</v>
      </c>
      <c r="C431" s="53" t="s">
        <v>48</v>
      </c>
      <c r="D431" s="54" t="s">
        <v>1266</v>
      </c>
      <c r="E431" s="52" t="s">
        <v>74</v>
      </c>
      <c r="F431" s="52" t="s">
        <v>49</v>
      </c>
      <c r="G431" s="56" t="s">
        <v>1203</v>
      </c>
      <c r="H431" s="56" t="s">
        <v>109</v>
      </c>
      <c r="I431" s="56" t="s">
        <v>1204</v>
      </c>
      <c r="J431" s="56" t="s">
        <v>1184</v>
      </c>
      <c r="K431" s="56" t="s">
        <v>1099</v>
      </c>
      <c r="L431" s="42">
        <v>1</v>
      </c>
      <c r="M431" s="42">
        <v>29761.304845668768</v>
      </c>
      <c r="N431" s="42">
        <f t="shared" si="15"/>
        <v>29761.304845668768</v>
      </c>
      <c r="O431" s="42">
        <f t="shared" si="17"/>
        <v>34523.113620975768</v>
      </c>
      <c r="P431" s="56">
        <v>0</v>
      </c>
      <c r="Q431" s="57" t="s">
        <v>57</v>
      </c>
      <c r="R431" s="57" t="s">
        <v>1284</v>
      </c>
      <c r="S431" s="53" t="s">
        <v>961</v>
      </c>
      <c r="T431" s="7" t="s">
        <v>1285</v>
      </c>
      <c r="U431" s="7"/>
      <c r="V431" s="7"/>
      <c r="W431" s="47"/>
      <c r="X431" s="51"/>
      <c r="Y431" s="7"/>
      <c r="Z431" s="7"/>
      <c r="AA431" s="7"/>
      <c r="AB431" s="46" t="s">
        <v>57</v>
      </c>
      <c r="AC431" s="7"/>
      <c r="AD431" s="7">
        <v>10014438</v>
      </c>
      <c r="AE431" s="7" t="s">
        <v>231</v>
      </c>
    </row>
    <row r="432" spans="1:31" s="58" customFormat="1" ht="30.75" customHeight="1" x14ac:dyDescent="0.25">
      <c r="A432" s="7">
        <v>10014439</v>
      </c>
      <c r="B432" s="52" t="s">
        <v>47</v>
      </c>
      <c r="C432" s="53" t="s">
        <v>48</v>
      </c>
      <c r="D432" s="54" t="s">
        <v>1267</v>
      </c>
      <c r="E432" s="52" t="s">
        <v>74</v>
      </c>
      <c r="F432" s="52" t="s">
        <v>49</v>
      </c>
      <c r="G432" s="56" t="s">
        <v>1203</v>
      </c>
      <c r="H432" s="56" t="s">
        <v>109</v>
      </c>
      <c r="I432" s="56" t="s">
        <v>1204</v>
      </c>
      <c r="J432" s="56" t="s">
        <v>1185</v>
      </c>
      <c r="K432" s="56" t="s">
        <v>1099</v>
      </c>
      <c r="L432" s="42">
        <v>1</v>
      </c>
      <c r="M432" s="42">
        <v>113092.95841354132</v>
      </c>
      <c r="N432" s="42">
        <f t="shared" si="15"/>
        <v>113092.95841354132</v>
      </c>
      <c r="O432" s="42">
        <f t="shared" si="17"/>
        <v>131187.83175970791</v>
      </c>
      <c r="P432" s="56">
        <v>0</v>
      </c>
      <c r="Q432" s="57" t="s">
        <v>57</v>
      </c>
      <c r="R432" s="57" t="s">
        <v>1284</v>
      </c>
      <c r="S432" s="53" t="s">
        <v>961</v>
      </c>
      <c r="T432" s="7" t="s">
        <v>1285</v>
      </c>
      <c r="U432" s="7"/>
      <c r="V432" s="7"/>
      <c r="W432" s="47"/>
      <c r="X432" s="51"/>
      <c r="Y432" s="7"/>
      <c r="Z432" s="7"/>
      <c r="AA432" s="7"/>
      <c r="AB432" s="46" t="s">
        <v>57</v>
      </c>
      <c r="AC432" s="7"/>
      <c r="AD432" s="7">
        <v>10014439</v>
      </c>
      <c r="AE432" s="7" t="s">
        <v>231</v>
      </c>
    </row>
    <row r="433" spans="1:31" s="58" customFormat="1" ht="30.75" customHeight="1" x14ac:dyDescent="0.25">
      <c r="A433" s="7">
        <v>10014452</v>
      </c>
      <c r="B433" s="52" t="s">
        <v>47</v>
      </c>
      <c r="C433" s="53" t="s">
        <v>48</v>
      </c>
      <c r="D433" s="54" t="s">
        <v>1268</v>
      </c>
      <c r="E433" s="52" t="s">
        <v>74</v>
      </c>
      <c r="F433" s="52" t="s">
        <v>49</v>
      </c>
      <c r="G433" s="56" t="s">
        <v>1217</v>
      </c>
      <c r="H433" s="56" t="s">
        <v>1218</v>
      </c>
      <c r="I433" s="56" t="s">
        <v>1219</v>
      </c>
      <c r="J433" s="56" t="s">
        <v>1186</v>
      </c>
      <c r="K433" s="56" t="s">
        <v>1099</v>
      </c>
      <c r="L433" s="42">
        <v>1</v>
      </c>
      <c r="M433" s="42">
        <v>17261556.810487885</v>
      </c>
      <c r="N433" s="42">
        <f t="shared" si="15"/>
        <v>17261556.810487885</v>
      </c>
      <c r="O433" s="42">
        <f t="shared" si="17"/>
        <v>20023405.900165945</v>
      </c>
      <c r="P433" s="56">
        <v>0</v>
      </c>
      <c r="Q433" s="57" t="s">
        <v>57</v>
      </c>
      <c r="R433" s="57" t="s">
        <v>1284</v>
      </c>
      <c r="S433" s="53" t="s">
        <v>961</v>
      </c>
      <c r="T433" s="7" t="s">
        <v>1285</v>
      </c>
      <c r="U433" s="7"/>
      <c r="V433" s="7"/>
      <c r="W433" s="47"/>
      <c r="X433" s="51"/>
      <c r="Y433" s="7"/>
      <c r="Z433" s="7"/>
      <c r="AA433" s="7"/>
      <c r="AB433" s="46" t="s">
        <v>57</v>
      </c>
      <c r="AC433" s="7"/>
      <c r="AD433" s="7">
        <v>10014452</v>
      </c>
      <c r="AE433" s="7" t="s">
        <v>231</v>
      </c>
    </row>
    <row r="434" spans="1:31" s="58" customFormat="1" ht="30.75" customHeight="1" x14ac:dyDescent="0.25">
      <c r="A434" s="7">
        <v>10014453</v>
      </c>
      <c r="B434" s="52" t="s">
        <v>47</v>
      </c>
      <c r="C434" s="53" t="s">
        <v>48</v>
      </c>
      <c r="D434" s="54" t="s">
        <v>1269</v>
      </c>
      <c r="E434" s="52" t="s">
        <v>74</v>
      </c>
      <c r="F434" s="52" t="s">
        <v>49</v>
      </c>
      <c r="G434" s="56" t="s">
        <v>1217</v>
      </c>
      <c r="H434" s="56" t="s">
        <v>1218</v>
      </c>
      <c r="I434" s="56" t="s">
        <v>1219</v>
      </c>
      <c r="J434" s="56" t="s">
        <v>1187</v>
      </c>
      <c r="K434" s="56" t="s">
        <v>1099</v>
      </c>
      <c r="L434" s="42">
        <v>1</v>
      </c>
      <c r="M434" s="42">
        <v>8928391.45370063</v>
      </c>
      <c r="N434" s="42">
        <f t="shared" si="15"/>
        <v>8928391.45370063</v>
      </c>
      <c r="O434" s="42">
        <f t="shared" si="17"/>
        <v>10356934.086292731</v>
      </c>
      <c r="P434" s="56">
        <v>0</v>
      </c>
      <c r="Q434" s="57" t="s">
        <v>57</v>
      </c>
      <c r="R434" s="57" t="s">
        <v>1284</v>
      </c>
      <c r="S434" s="53" t="s">
        <v>961</v>
      </c>
      <c r="T434" s="7" t="s">
        <v>1285</v>
      </c>
      <c r="U434" s="7"/>
      <c r="V434" s="7"/>
      <c r="W434" s="47"/>
      <c r="X434" s="51"/>
      <c r="Y434" s="7"/>
      <c r="Z434" s="7"/>
      <c r="AA434" s="7"/>
      <c r="AB434" s="46" t="s">
        <v>57</v>
      </c>
      <c r="AC434" s="7"/>
      <c r="AD434" s="7">
        <v>10014453</v>
      </c>
      <c r="AE434" s="7" t="s">
        <v>231</v>
      </c>
    </row>
    <row r="435" spans="1:31" s="58" customFormat="1" ht="30.75" customHeight="1" x14ac:dyDescent="0.25">
      <c r="A435" s="7">
        <v>10014454</v>
      </c>
      <c r="B435" s="52" t="s">
        <v>47</v>
      </c>
      <c r="C435" s="53" t="s">
        <v>48</v>
      </c>
      <c r="D435" s="54" t="s">
        <v>1270</v>
      </c>
      <c r="E435" s="52" t="s">
        <v>74</v>
      </c>
      <c r="F435" s="52" t="s">
        <v>49</v>
      </c>
      <c r="G435" s="56" t="s">
        <v>1217</v>
      </c>
      <c r="H435" s="56" t="s">
        <v>1218</v>
      </c>
      <c r="I435" s="56" t="s">
        <v>1219</v>
      </c>
      <c r="J435" s="56" t="s">
        <v>1188</v>
      </c>
      <c r="K435" s="56" t="s">
        <v>1099</v>
      </c>
      <c r="L435" s="42">
        <v>1</v>
      </c>
      <c r="M435" s="42">
        <v>8928391.45370063</v>
      </c>
      <c r="N435" s="42">
        <f t="shared" si="15"/>
        <v>8928391.45370063</v>
      </c>
      <c r="O435" s="42">
        <f t="shared" si="17"/>
        <v>10356934.086292731</v>
      </c>
      <c r="P435" s="56">
        <v>0</v>
      </c>
      <c r="Q435" s="57" t="s">
        <v>57</v>
      </c>
      <c r="R435" s="57" t="s">
        <v>1284</v>
      </c>
      <c r="S435" s="53" t="s">
        <v>961</v>
      </c>
      <c r="T435" s="7" t="s">
        <v>1285</v>
      </c>
      <c r="U435" s="7"/>
      <c r="V435" s="7"/>
      <c r="W435" s="47"/>
      <c r="X435" s="51"/>
      <c r="Y435" s="7"/>
      <c r="Z435" s="7"/>
      <c r="AA435" s="7"/>
      <c r="AB435" s="46" t="s">
        <v>57</v>
      </c>
      <c r="AC435" s="7"/>
      <c r="AD435" s="7">
        <v>10014454</v>
      </c>
      <c r="AE435" s="7" t="s">
        <v>231</v>
      </c>
    </row>
    <row r="436" spans="1:31" s="58" customFormat="1" ht="30.75" customHeight="1" x14ac:dyDescent="0.25">
      <c r="A436" s="7">
        <v>10014455</v>
      </c>
      <c r="B436" s="52" t="s">
        <v>47</v>
      </c>
      <c r="C436" s="53" t="s">
        <v>48</v>
      </c>
      <c r="D436" s="54" t="s">
        <v>1271</v>
      </c>
      <c r="E436" s="52" t="s">
        <v>74</v>
      </c>
      <c r="F436" s="52" t="s">
        <v>49</v>
      </c>
      <c r="G436" s="56" t="s">
        <v>1217</v>
      </c>
      <c r="H436" s="56" t="s">
        <v>1218</v>
      </c>
      <c r="I436" s="56" t="s">
        <v>1219</v>
      </c>
      <c r="J436" s="56" t="s">
        <v>1189</v>
      </c>
      <c r="K436" s="56" t="s">
        <v>1099</v>
      </c>
      <c r="L436" s="42">
        <v>1</v>
      </c>
      <c r="M436" s="42">
        <v>8928391.45370063</v>
      </c>
      <c r="N436" s="42">
        <f t="shared" si="15"/>
        <v>8928391.45370063</v>
      </c>
      <c r="O436" s="42">
        <f t="shared" si="17"/>
        <v>10356934.086292731</v>
      </c>
      <c r="P436" s="56">
        <v>0</v>
      </c>
      <c r="Q436" s="57" t="s">
        <v>57</v>
      </c>
      <c r="R436" s="57" t="s">
        <v>1284</v>
      </c>
      <c r="S436" s="53" t="s">
        <v>961</v>
      </c>
      <c r="T436" s="7" t="s">
        <v>1285</v>
      </c>
      <c r="U436" s="7"/>
      <c r="V436" s="7"/>
      <c r="W436" s="47"/>
      <c r="X436" s="51"/>
      <c r="Y436" s="7"/>
      <c r="Z436" s="7"/>
      <c r="AA436" s="7"/>
      <c r="AB436" s="46" t="s">
        <v>57</v>
      </c>
      <c r="AC436" s="7"/>
      <c r="AD436" s="7">
        <v>10014455</v>
      </c>
      <c r="AE436" s="7" t="s">
        <v>231</v>
      </c>
    </row>
    <row r="437" spans="1:31" s="58" customFormat="1" ht="30.75" customHeight="1" x14ac:dyDescent="0.25">
      <c r="A437" s="7">
        <v>10014456</v>
      </c>
      <c r="B437" s="52" t="s">
        <v>47</v>
      </c>
      <c r="C437" s="53" t="s">
        <v>48</v>
      </c>
      <c r="D437" s="54" t="s">
        <v>1272</v>
      </c>
      <c r="E437" s="52" t="s">
        <v>74</v>
      </c>
      <c r="F437" s="52" t="s">
        <v>49</v>
      </c>
      <c r="G437" s="56" t="s">
        <v>1217</v>
      </c>
      <c r="H437" s="56" t="s">
        <v>1218</v>
      </c>
      <c r="I437" s="56" t="s">
        <v>1219</v>
      </c>
      <c r="J437" s="56" t="s">
        <v>1190</v>
      </c>
      <c r="K437" s="56" t="s">
        <v>1099</v>
      </c>
      <c r="L437" s="42">
        <v>1</v>
      </c>
      <c r="M437" s="42">
        <v>8928391.45370063</v>
      </c>
      <c r="N437" s="42">
        <f t="shared" si="15"/>
        <v>8928391.45370063</v>
      </c>
      <c r="O437" s="42">
        <f t="shared" si="17"/>
        <v>10356934.086292731</v>
      </c>
      <c r="P437" s="56">
        <v>0</v>
      </c>
      <c r="Q437" s="57" t="s">
        <v>57</v>
      </c>
      <c r="R437" s="57" t="s">
        <v>1284</v>
      </c>
      <c r="S437" s="53" t="s">
        <v>961</v>
      </c>
      <c r="T437" s="7" t="s">
        <v>1285</v>
      </c>
      <c r="U437" s="7"/>
      <c r="V437" s="7"/>
      <c r="W437" s="47"/>
      <c r="X437" s="51"/>
      <c r="Y437" s="7"/>
      <c r="Z437" s="7"/>
      <c r="AA437" s="7"/>
      <c r="AB437" s="46" t="s">
        <v>57</v>
      </c>
      <c r="AC437" s="7"/>
      <c r="AD437" s="7">
        <v>10014456</v>
      </c>
      <c r="AE437" s="7" t="s">
        <v>231</v>
      </c>
    </row>
    <row r="438" spans="1:31" s="58" customFormat="1" ht="30.75" customHeight="1" x14ac:dyDescent="0.25">
      <c r="A438" s="7">
        <v>10014457</v>
      </c>
      <c r="B438" s="52" t="s">
        <v>47</v>
      </c>
      <c r="C438" s="53" t="s">
        <v>48</v>
      </c>
      <c r="D438" s="54" t="s">
        <v>1273</v>
      </c>
      <c r="E438" s="52" t="s">
        <v>74</v>
      </c>
      <c r="F438" s="52" t="s">
        <v>49</v>
      </c>
      <c r="G438" s="56" t="s">
        <v>1217</v>
      </c>
      <c r="H438" s="56" t="s">
        <v>1218</v>
      </c>
      <c r="I438" s="56" t="s">
        <v>1219</v>
      </c>
      <c r="J438" s="56" t="s">
        <v>1191</v>
      </c>
      <c r="K438" s="56" t="s">
        <v>1099</v>
      </c>
      <c r="L438" s="42">
        <v>1</v>
      </c>
      <c r="M438" s="42">
        <v>8928391.45370063</v>
      </c>
      <c r="N438" s="42">
        <f t="shared" si="15"/>
        <v>8928391.45370063</v>
      </c>
      <c r="O438" s="42">
        <f t="shared" si="17"/>
        <v>10356934.086292731</v>
      </c>
      <c r="P438" s="56">
        <v>0</v>
      </c>
      <c r="Q438" s="57" t="s">
        <v>57</v>
      </c>
      <c r="R438" s="57" t="s">
        <v>1284</v>
      </c>
      <c r="S438" s="53" t="s">
        <v>961</v>
      </c>
      <c r="T438" s="7" t="s">
        <v>1285</v>
      </c>
      <c r="U438" s="7"/>
      <c r="V438" s="7"/>
      <c r="W438" s="47"/>
      <c r="X438" s="51"/>
      <c r="Y438" s="7"/>
      <c r="Z438" s="7"/>
      <c r="AA438" s="7"/>
      <c r="AB438" s="46" t="s">
        <v>57</v>
      </c>
      <c r="AC438" s="7"/>
      <c r="AD438" s="7">
        <v>10014457</v>
      </c>
      <c r="AE438" s="7" t="s">
        <v>231</v>
      </c>
    </row>
    <row r="439" spans="1:31" s="58" customFormat="1" ht="30.75" customHeight="1" x14ac:dyDescent="0.25">
      <c r="A439" s="7">
        <v>10014479</v>
      </c>
      <c r="B439" s="52" t="s">
        <v>47</v>
      </c>
      <c r="C439" s="53" t="s">
        <v>48</v>
      </c>
      <c r="D439" s="54" t="s">
        <v>1274</v>
      </c>
      <c r="E439" s="52" t="s">
        <v>74</v>
      </c>
      <c r="F439" s="52" t="s">
        <v>49</v>
      </c>
      <c r="G439" s="56" t="s">
        <v>1220</v>
      </c>
      <c r="H439" s="56" t="s">
        <v>253</v>
      </c>
      <c r="I439" s="56" t="s">
        <v>1221</v>
      </c>
      <c r="J439" s="56" t="s">
        <v>1192</v>
      </c>
      <c r="K439" s="56" t="s">
        <v>1099</v>
      </c>
      <c r="L439" s="42">
        <v>10</v>
      </c>
      <c r="M439" s="42">
        <v>29761.304845668768</v>
      </c>
      <c r="N439" s="42">
        <f t="shared" si="15"/>
        <v>297613.04845668771</v>
      </c>
      <c r="O439" s="42">
        <f t="shared" si="17"/>
        <v>345231.13620975771</v>
      </c>
      <c r="P439" s="56">
        <v>0</v>
      </c>
      <c r="Q439" s="57" t="s">
        <v>57</v>
      </c>
      <c r="R439" s="57" t="s">
        <v>1284</v>
      </c>
      <c r="S439" s="53" t="s">
        <v>961</v>
      </c>
      <c r="T439" s="7" t="s">
        <v>1285</v>
      </c>
      <c r="U439" s="7"/>
      <c r="V439" s="7"/>
      <c r="W439" s="47"/>
      <c r="X439" s="51"/>
      <c r="Y439" s="7"/>
      <c r="Z439" s="7"/>
      <c r="AA439" s="7"/>
      <c r="AB439" s="46" t="s">
        <v>57</v>
      </c>
      <c r="AC439" s="7"/>
      <c r="AD439" s="7">
        <v>10014479</v>
      </c>
      <c r="AE439" s="7" t="s">
        <v>231</v>
      </c>
    </row>
    <row r="440" spans="1:31" s="58" customFormat="1" ht="30.75" customHeight="1" x14ac:dyDescent="0.25">
      <c r="A440" s="7">
        <v>10014480</v>
      </c>
      <c r="B440" s="52" t="s">
        <v>47</v>
      </c>
      <c r="C440" s="53" t="s">
        <v>48</v>
      </c>
      <c r="D440" s="54" t="s">
        <v>1275</v>
      </c>
      <c r="E440" s="52" t="s">
        <v>74</v>
      </c>
      <c r="F440" s="52" t="s">
        <v>49</v>
      </c>
      <c r="G440" s="56" t="s">
        <v>1220</v>
      </c>
      <c r="H440" s="56" t="s">
        <v>253</v>
      </c>
      <c r="I440" s="56" t="s">
        <v>1221</v>
      </c>
      <c r="J440" s="56" t="s">
        <v>1193</v>
      </c>
      <c r="K440" s="56" t="s">
        <v>1099</v>
      </c>
      <c r="L440" s="42">
        <v>8</v>
      </c>
      <c r="M440" s="42">
        <v>1964246.1198141386</v>
      </c>
      <c r="N440" s="42">
        <f t="shared" si="15"/>
        <v>15713968.958513109</v>
      </c>
      <c r="O440" s="42">
        <f t="shared" si="17"/>
        <v>18228203.991875205</v>
      </c>
      <c r="P440" s="56">
        <v>0</v>
      </c>
      <c r="Q440" s="57" t="s">
        <v>57</v>
      </c>
      <c r="R440" s="57" t="s">
        <v>1284</v>
      </c>
      <c r="S440" s="53" t="s">
        <v>961</v>
      </c>
      <c r="T440" s="7" t="s">
        <v>1285</v>
      </c>
      <c r="U440" s="7"/>
      <c r="V440" s="7"/>
      <c r="W440" s="47"/>
      <c r="X440" s="51"/>
      <c r="Y440" s="7"/>
      <c r="Z440" s="7"/>
      <c r="AA440" s="7"/>
      <c r="AB440" s="46" t="s">
        <v>57</v>
      </c>
      <c r="AC440" s="7"/>
      <c r="AD440" s="7">
        <v>10014480</v>
      </c>
      <c r="AE440" s="7" t="s">
        <v>231</v>
      </c>
    </row>
    <row r="441" spans="1:31" s="58" customFormat="1" ht="30.75" customHeight="1" x14ac:dyDescent="0.25">
      <c r="A441" s="7">
        <v>10014481</v>
      </c>
      <c r="B441" s="52" t="s">
        <v>47</v>
      </c>
      <c r="C441" s="53" t="s">
        <v>48</v>
      </c>
      <c r="D441" s="54" t="s">
        <v>1276</v>
      </c>
      <c r="E441" s="52" t="s">
        <v>74</v>
      </c>
      <c r="F441" s="52" t="s">
        <v>49</v>
      </c>
      <c r="G441" s="56" t="s">
        <v>1220</v>
      </c>
      <c r="H441" s="56" t="s">
        <v>253</v>
      </c>
      <c r="I441" s="56" t="s">
        <v>1221</v>
      </c>
      <c r="J441" s="56" t="s">
        <v>1194</v>
      </c>
      <c r="K441" s="56" t="s">
        <v>1099</v>
      </c>
      <c r="L441" s="42">
        <v>4</v>
      </c>
      <c r="M441" s="42">
        <v>1154738.6280119482</v>
      </c>
      <c r="N441" s="42">
        <f t="shared" si="15"/>
        <v>4618954.5120477928</v>
      </c>
      <c r="O441" s="42">
        <f t="shared" si="17"/>
        <v>5357987.2339754393</v>
      </c>
      <c r="P441" s="56">
        <v>0</v>
      </c>
      <c r="Q441" s="57" t="s">
        <v>57</v>
      </c>
      <c r="R441" s="57" t="s">
        <v>1284</v>
      </c>
      <c r="S441" s="53" t="s">
        <v>961</v>
      </c>
      <c r="T441" s="7" t="s">
        <v>1285</v>
      </c>
      <c r="U441" s="7"/>
      <c r="V441" s="7"/>
      <c r="W441" s="47"/>
      <c r="X441" s="51"/>
      <c r="Y441" s="7"/>
      <c r="Z441" s="7"/>
      <c r="AA441" s="7"/>
      <c r="AB441" s="46" t="s">
        <v>57</v>
      </c>
      <c r="AC441" s="7"/>
      <c r="AD441" s="7">
        <v>10014481</v>
      </c>
      <c r="AE441" s="7" t="s">
        <v>231</v>
      </c>
    </row>
    <row r="442" spans="1:31" s="58" customFormat="1" ht="30.75" customHeight="1" x14ac:dyDescent="0.25">
      <c r="A442" s="7">
        <v>10014482</v>
      </c>
      <c r="B442" s="52" t="s">
        <v>47</v>
      </c>
      <c r="C442" s="53" t="s">
        <v>48</v>
      </c>
      <c r="D442" s="54" t="s">
        <v>1277</v>
      </c>
      <c r="E442" s="52" t="s">
        <v>74</v>
      </c>
      <c r="F442" s="52" t="s">
        <v>49</v>
      </c>
      <c r="G442" s="56" t="s">
        <v>1220</v>
      </c>
      <c r="H442" s="56" t="s">
        <v>253</v>
      </c>
      <c r="I442" s="56" t="s">
        <v>1221</v>
      </c>
      <c r="J442" s="56" t="s">
        <v>1195</v>
      </c>
      <c r="K442" s="56" t="s">
        <v>1099</v>
      </c>
      <c r="L442" s="42">
        <v>5</v>
      </c>
      <c r="M442" s="42">
        <v>767841.66501825419</v>
      </c>
      <c r="N442" s="42">
        <f t="shared" si="15"/>
        <v>3839208.3250912707</v>
      </c>
      <c r="O442" s="42">
        <f t="shared" si="17"/>
        <v>4453481.6571058733</v>
      </c>
      <c r="P442" s="56">
        <v>0</v>
      </c>
      <c r="Q442" s="57" t="s">
        <v>57</v>
      </c>
      <c r="R442" s="57" t="s">
        <v>1284</v>
      </c>
      <c r="S442" s="53" t="s">
        <v>961</v>
      </c>
      <c r="T442" s="7" t="s">
        <v>1285</v>
      </c>
      <c r="U442" s="7"/>
      <c r="V442" s="7"/>
      <c r="W442" s="47"/>
      <c r="X442" s="51"/>
      <c r="Y442" s="7"/>
      <c r="Z442" s="7"/>
      <c r="AA442" s="7"/>
      <c r="AB442" s="46" t="s">
        <v>57</v>
      </c>
      <c r="AC442" s="7"/>
      <c r="AD442" s="7">
        <v>10014482</v>
      </c>
      <c r="AE442" s="7" t="s">
        <v>231</v>
      </c>
    </row>
    <row r="443" spans="1:31" s="58" customFormat="1" ht="30.75" customHeight="1" x14ac:dyDescent="0.25">
      <c r="A443" s="7">
        <v>10014483</v>
      </c>
      <c r="B443" s="52" t="s">
        <v>47</v>
      </c>
      <c r="C443" s="53" t="s">
        <v>48</v>
      </c>
      <c r="D443" s="54" t="s">
        <v>1278</v>
      </c>
      <c r="E443" s="52" t="s">
        <v>74</v>
      </c>
      <c r="F443" s="52" t="s">
        <v>49</v>
      </c>
      <c r="G443" s="56" t="s">
        <v>1220</v>
      </c>
      <c r="H443" s="56" t="s">
        <v>253</v>
      </c>
      <c r="I443" s="56" t="s">
        <v>1221</v>
      </c>
      <c r="J443" s="56" t="s">
        <v>1196</v>
      </c>
      <c r="K443" s="56" t="s">
        <v>1099</v>
      </c>
      <c r="L443" s="42">
        <v>14</v>
      </c>
      <c r="M443" s="42">
        <v>583321.5749751078</v>
      </c>
      <c r="N443" s="42">
        <f t="shared" si="15"/>
        <v>8166502.0496515092</v>
      </c>
      <c r="O443" s="42">
        <f t="shared" si="17"/>
        <v>9473142.3775957506</v>
      </c>
      <c r="P443" s="56">
        <v>0</v>
      </c>
      <c r="Q443" s="57" t="s">
        <v>57</v>
      </c>
      <c r="R443" s="57" t="s">
        <v>1284</v>
      </c>
      <c r="S443" s="53" t="s">
        <v>961</v>
      </c>
      <c r="T443" s="7" t="s">
        <v>1285</v>
      </c>
      <c r="U443" s="7"/>
      <c r="V443" s="7"/>
      <c r="W443" s="47"/>
      <c r="X443" s="51"/>
      <c r="Y443" s="7"/>
      <c r="Z443" s="7"/>
      <c r="AA443" s="7"/>
      <c r="AB443" s="46" t="s">
        <v>57</v>
      </c>
      <c r="AC443" s="7"/>
      <c r="AD443" s="7">
        <v>10014483</v>
      </c>
      <c r="AE443" s="7" t="s">
        <v>231</v>
      </c>
    </row>
    <row r="444" spans="1:31" s="58" customFormat="1" ht="30.75" customHeight="1" x14ac:dyDescent="0.25">
      <c r="A444" s="7">
        <v>10014484</v>
      </c>
      <c r="B444" s="52" t="s">
        <v>47</v>
      </c>
      <c r="C444" s="53" t="s">
        <v>48</v>
      </c>
      <c r="D444" s="54" t="s">
        <v>1279</v>
      </c>
      <c r="E444" s="52" t="s">
        <v>74</v>
      </c>
      <c r="F444" s="52" t="s">
        <v>49</v>
      </c>
      <c r="G444" s="56" t="s">
        <v>1220</v>
      </c>
      <c r="H444" s="56" t="s">
        <v>253</v>
      </c>
      <c r="I444" s="56" t="s">
        <v>1221</v>
      </c>
      <c r="J444" s="56" t="s">
        <v>1197</v>
      </c>
      <c r="K444" s="56" t="s">
        <v>1099</v>
      </c>
      <c r="L444" s="42">
        <v>2</v>
      </c>
      <c r="M444" s="42">
        <v>583321.5749751078</v>
      </c>
      <c r="N444" s="42">
        <f t="shared" si="15"/>
        <v>1166643.1499502156</v>
      </c>
      <c r="O444" s="42">
        <f t="shared" si="17"/>
        <v>1353306.0539422501</v>
      </c>
      <c r="P444" s="56">
        <v>0</v>
      </c>
      <c r="Q444" s="57" t="s">
        <v>57</v>
      </c>
      <c r="R444" s="57" t="s">
        <v>1284</v>
      </c>
      <c r="S444" s="53" t="s">
        <v>961</v>
      </c>
      <c r="T444" s="7" t="s">
        <v>1285</v>
      </c>
      <c r="U444" s="7"/>
      <c r="V444" s="7"/>
      <c r="W444" s="47"/>
      <c r="X444" s="51"/>
      <c r="Y444" s="7"/>
      <c r="Z444" s="7"/>
      <c r="AA444" s="7"/>
      <c r="AB444" s="46" t="s">
        <v>57</v>
      </c>
      <c r="AC444" s="7"/>
      <c r="AD444" s="7">
        <v>10014484</v>
      </c>
      <c r="AE444" s="7" t="s">
        <v>231</v>
      </c>
    </row>
    <row r="445" spans="1:31" s="58" customFormat="1" ht="30.75" customHeight="1" x14ac:dyDescent="0.25">
      <c r="A445" s="7">
        <v>10014485</v>
      </c>
      <c r="B445" s="52" t="s">
        <v>47</v>
      </c>
      <c r="C445" s="53" t="s">
        <v>48</v>
      </c>
      <c r="D445" s="54" t="s">
        <v>1280</v>
      </c>
      <c r="E445" s="52" t="s">
        <v>74</v>
      </c>
      <c r="F445" s="52" t="s">
        <v>49</v>
      </c>
      <c r="G445" s="56" t="s">
        <v>1220</v>
      </c>
      <c r="H445" s="56" t="s">
        <v>253</v>
      </c>
      <c r="I445" s="56" t="s">
        <v>1221</v>
      </c>
      <c r="J445" s="56" t="s">
        <v>1198</v>
      </c>
      <c r="K445" s="56" t="s">
        <v>1099</v>
      </c>
      <c r="L445" s="42">
        <v>8</v>
      </c>
      <c r="M445" s="42">
        <v>660700.96757384657</v>
      </c>
      <c r="N445" s="42">
        <f t="shared" si="15"/>
        <v>5285607.7405907726</v>
      </c>
      <c r="O445" s="42">
        <f t="shared" si="17"/>
        <v>6131304.9790852955</v>
      </c>
      <c r="P445" s="56">
        <v>0</v>
      </c>
      <c r="Q445" s="57" t="s">
        <v>57</v>
      </c>
      <c r="R445" s="57" t="s">
        <v>1284</v>
      </c>
      <c r="S445" s="53" t="s">
        <v>961</v>
      </c>
      <c r="T445" s="7" t="s">
        <v>1285</v>
      </c>
      <c r="U445" s="7"/>
      <c r="V445" s="7"/>
      <c r="W445" s="47"/>
      <c r="X445" s="51"/>
      <c r="Y445" s="7"/>
      <c r="Z445" s="7"/>
      <c r="AA445" s="7"/>
      <c r="AB445" s="46" t="s">
        <v>57</v>
      </c>
      <c r="AC445" s="7"/>
      <c r="AD445" s="7">
        <v>10014485</v>
      </c>
      <c r="AE445" s="7" t="s">
        <v>231</v>
      </c>
    </row>
    <row r="446" spans="1:31" s="58" customFormat="1" ht="30.75" customHeight="1" x14ac:dyDescent="0.25">
      <c r="A446" s="7">
        <v>10014486</v>
      </c>
      <c r="B446" s="52" t="s">
        <v>47</v>
      </c>
      <c r="C446" s="53" t="s">
        <v>48</v>
      </c>
      <c r="D446" s="54" t="s">
        <v>1281</v>
      </c>
      <c r="E446" s="52" t="s">
        <v>74</v>
      </c>
      <c r="F446" s="52" t="s">
        <v>49</v>
      </c>
      <c r="G446" s="56" t="s">
        <v>1220</v>
      </c>
      <c r="H446" s="56" t="s">
        <v>253</v>
      </c>
      <c r="I446" s="56" t="s">
        <v>1221</v>
      </c>
      <c r="J446" s="56" t="s">
        <v>1199</v>
      </c>
      <c r="K446" s="56" t="s">
        <v>1099</v>
      </c>
      <c r="L446" s="42">
        <v>1</v>
      </c>
      <c r="M446" s="42">
        <v>583321.5749751078</v>
      </c>
      <c r="N446" s="42">
        <f t="shared" si="15"/>
        <v>583321.5749751078</v>
      </c>
      <c r="O446" s="42">
        <f t="shared" si="17"/>
        <v>676653.02697112504</v>
      </c>
      <c r="P446" s="56">
        <v>0</v>
      </c>
      <c r="Q446" s="57" t="s">
        <v>57</v>
      </c>
      <c r="R446" s="57" t="s">
        <v>1284</v>
      </c>
      <c r="S446" s="53" t="s">
        <v>961</v>
      </c>
      <c r="T446" s="7" t="s">
        <v>1285</v>
      </c>
      <c r="U446" s="7"/>
      <c r="V446" s="7"/>
      <c r="W446" s="47"/>
      <c r="X446" s="51"/>
      <c r="Y446" s="7"/>
      <c r="Z446" s="7"/>
      <c r="AA446" s="7"/>
      <c r="AB446" s="46" t="s">
        <v>57</v>
      </c>
      <c r="AC446" s="7"/>
      <c r="AD446" s="7">
        <v>10014486</v>
      </c>
      <c r="AE446" s="7" t="s">
        <v>231</v>
      </c>
    </row>
    <row r="447" spans="1:31" s="58" customFormat="1" ht="30.75" customHeight="1" x14ac:dyDescent="0.25">
      <c r="A447" s="7">
        <v>10014487</v>
      </c>
      <c r="B447" s="52" t="s">
        <v>47</v>
      </c>
      <c r="C447" s="53" t="s">
        <v>48</v>
      </c>
      <c r="D447" s="54" t="s">
        <v>1282</v>
      </c>
      <c r="E447" s="52" t="s">
        <v>74</v>
      </c>
      <c r="F447" s="52" t="s">
        <v>49</v>
      </c>
      <c r="G447" s="56" t="s">
        <v>1220</v>
      </c>
      <c r="H447" s="56" t="s">
        <v>253</v>
      </c>
      <c r="I447" s="56" t="s">
        <v>1221</v>
      </c>
      <c r="J447" s="56" t="s">
        <v>1200</v>
      </c>
      <c r="K447" s="56" t="s">
        <v>1099</v>
      </c>
      <c r="L447" s="42">
        <v>13</v>
      </c>
      <c r="M447" s="42">
        <v>583321.5749751078</v>
      </c>
      <c r="N447" s="42">
        <f t="shared" si="15"/>
        <v>7583180.4746764014</v>
      </c>
      <c r="O447" s="42">
        <f t="shared" si="17"/>
        <v>8796489.3506246246</v>
      </c>
      <c r="P447" s="56">
        <v>0</v>
      </c>
      <c r="Q447" s="57" t="s">
        <v>57</v>
      </c>
      <c r="R447" s="57" t="s">
        <v>1284</v>
      </c>
      <c r="S447" s="53" t="s">
        <v>961</v>
      </c>
      <c r="T447" s="7" t="s">
        <v>1285</v>
      </c>
      <c r="U447" s="7"/>
      <c r="V447" s="7"/>
      <c r="W447" s="47"/>
      <c r="X447" s="51"/>
      <c r="Y447" s="7"/>
      <c r="Z447" s="7"/>
      <c r="AA447" s="7"/>
      <c r="AB447" s="46" t="s">
        <v>57</v>
      </c>
      <c r="AC447" s="7"/>
      <c r="AD447" s="7">
        <v>10014487</v>
      </c>
      <c r="AE447" s="7" t="s">
        <v>231</v>
      </c>
    </row>
    <row r="448" spans="1:31" s="58" customFormat="1" ht="30.75" customHeight="1" x14ac:dyDescent="0.25">
      <c r="A448" s="7">
        <v>10014488</v>
      </c>
      <c r="B448" s="52" t="s">
        <v>47</v>
      </c>
      <c r="C448" s="53" t="s">
        <v>48</v>
      </c>
      <c r="D448" s="54" t="s">
        <v>1283</v>
      </c>
      <c r="E448" s="52" t="s">
        <v>74</v>
      </c>
      <c r="F448" s="52" t="s">
        <v>49</v>
      </c>
      <c r="G448" s="56" t="s">
        <v>1220</v>
      </c>
      <c r="H448" s="56" t="s">
        <v>253</v>
      </c>
      <c r="I448" s="56" t="s">
        <v>1221</v>
      </c>
      <c r="J448" s="56" t="s">
        <v>1201</v>
      </c>
      <c r="K448" s="56" t="s">
        <v>1099</v>
      </c>
      <c r="L448" s="42">
        <v>10</v>
      </c>
      <c r="M448" s="42">
        <v>505942.18237636908</v>
      </c>
      <c r="N448" s="42">
        <f t="shared" si="15"/>
        <v>5059421.8237636909</v>
      </c>
      <c r="O448" s="42">
        <f t="shared" si="17"/>
        <v>5868929.3155658813</v>
      </c>
      <c r="P448" s="56">
        <v>0</v>
      </c>
      <c r="Q448" s="57" t="s">
        <v>57</v>
      </c>
      <c r="R448" s="57" t="s">
        <v>1284</v>
      </c>
      <c r="S448" s="53" t="s">
        <v>961</v>
      </c>
      <c r="T448" s="7" t="s">
        <v>1285</v>
      </c>
      <c r="U448" s="7"/>
      <c r="V448" s="7"/>
      <c r="W448" s="47"/>
      <c r="X448" s="51"/>
      <c r="Y448" s="7"/>
      <c r="Z448" s="7"/>
      <c r="AA448" s="7"/>
      <c r="AB448" s="46" t="s">
        <v>57</v>
      </c>
      <c r="AC448" s="7"/>
      <c r="AD448" s="7">
        <v>10014488</v>
      </c>
      <c r="AE448" s="7" t="s">
        <v>231</v>
      </c>
    </row>
    <row r="449" spans="1:31" s="58" customFormat="1" ht="30.75" customHeight="1" x14ac:dyDescent="0.25">
      <c r="A449" s="7">
        <v>10014490</v>
      </c>
      <c r="B449" s="52" t="s">
        <v>47</v>
      </c>
      <c r="C449" s="53" t="s">
        <v>48</v>
      </c>
      <c r="D449" s="54" t="s">
        <v>1286</v>
      </c>
      <c r="E449" s="52" t="s">
        <v>74</v>
      </c>
      <c r="F449" s="52" t="s">
        <v>49</v>
      </c>
      <c r="G449" s="56" t="s">
        <v>1217</v>
      </c>
      <c r="H449" s="56" t="s">
        <v>1218</v>
      </c>
      <c r="I449" s="56" t="s">
        <v>1219</v>
      </c>
      <c r="J449" s="56" t="s">
        <v>1202</v>
      </c>
      <c r="K449" s="56" t="s">
        <v>1099</v>
      </c>
      <c r="L449" s="42">
        <v>2</v>
      </c>
      <c r="M449" s="42">
        <v>12880692.737205442</v>
      </c>
      <c r="N449" s="42">
        <f t="shared" si="15"/>
        <v>25761385.474410884</v>
      </c>
      <c r="O449" s="42">
        <f t="shared" si="17"/>
        <v>29883207.150316622</v>
      </c>
      <c r="P449" s="56">
        <v>0</v>
      </c>
      <c r="Q449" s="57" t="s">
        <v>57</v>
      </c>
      <c r="R449" s="57" t="s">
        <v>1284</v>
      </c>
      <c r="S449" s="53" t="s">
        <v>961</v>
      </c>
      <c r="T449" s="7" t="s">
        <v>1285</v>
      </c>
      <c r="U449" s="7"/>
      <c r="V449" s="7"/>
      <c r="W449" s="47"/>
      <c r="X449" s="51"/>
      <c r="Y449" s="7"/>
      <c r="Z449" s="7"/>
      <c r="AA449" s="7"/>
      <c r="AB449" s="46" t="s">
        <v>57</v>
      </c>
      <c r="AC449" s="7"/>
      <c r="AD449" s="7">
        <v>10014490</v>
      </c>
      <c r="AE449" s="7" t="s">
        <v>231</v>
      </c>
    </row>
    <row r="450" spans="1:31" s="29" customFormat="1" ht="18" customHeight="1" x14ac:dyDescent="0.25">
      <c r="A450" s="28"/>
      <c r="B450" s="90" t="s">
        <v>919</v>
      </c>
      <c r="C450" s="90"/>
      <c r="D450" s="23"/>
      <c r="E450" s="23"/>
      <c r="F450" s="23"/>
      <c r="G450" s="22"/>
      <c r="H450" s="23"/>
      <c r="I450" s="24"/>
      <c r="J450" s="22"/>
      <c r="K450" s="22"/>
      <c r="L450" s="23"/>
      <c r="M450" s="22"/>
      <c r="N450" s="26">
        <f>SUM(N12:N449)</f>
        <v>19516086550.656666</v>
      </c>
      <c r="O450" s="26">
        <f>SUM(O12:O449)</f>
        <v>22638660398.761784</v>
      </c>
      <c r="P450" s="24"/>
      <c r="Q450" s="24"/>
      <c r="R450" s="22"/>
      <c r="S450" s="25"/>
      <c r="T450" s="26"/>
      <c r="U450" s="26"/>
      <c r="V450" s="26"/>
      <c r="W450" s="22"/>
      <c r="X450" s="27"/>
      <c r="Y450" s="28"/>
      <c r="Z450" s="28"/>
      <c r="AA450" s="28"/>
      <c r="AB450" s="28"/>
      <c r="AC450" s="28"/>
      <c r="AD450" s="28"/>
      <c r="AE450" s="28"/>
    </row>
    <row r="451" spans="1:31" s="58" customFormat="1" ht="42.75" customHeight="1" x14ac:dyDescent="0.25">
      <c r="A451" s="7">
        <v>90000819</v>
      </c>
      <c r="B451" s="52" t="s">
        <v>47</v>
      </c>
      <c r="C451" s="53" t="s">
        <v>48</v>
      </c>
      <c r="D451" s="54" t="s">
        <v>950</v>
      </c>
      <c r="E451" s="52" t="s">
        <v>74</v>
      </c>
      <c r="F451" s="56" t="s">
        <v>951</v>
      </c>
      <c r="G451" s="52" t="s">
        <v>952</v>
      </c>
      <c r="H451" s="52" t="s">
        <v>953</v>
      </c>
      <c r="I451" s="52" t="s">
        <v>953</v>
      </c>
      <c r="J451" s="52" t="s">
        <v>954</v>
      </c>
      <c r="K451" s="52"/>
      <c r="L451" s="42">
        <v>1</v>
      </c>
      <c r="M451" s="42">
        <v>140797682.47999999</v>
      </c>
      <c r="N451" s="42">
        <f t="shared" si="15"/>
        <v>140797682.47999999</v>
      </c>
      <c r="O451" s="42">
        <f>N451*1.16</f>
        <v>163325311.67679998</v>
      </c>
      <c r="P451" s="56">
        <v>0</v>
      </c>
      <c r="Q451" s="57" t="s">
        <v>57</v>
      </c>
      <c r="R451" s="57" t="s">
        <v>66</v>
      </c>
      <c r="S451" s="53" t="s">
        <v>961</v>
      </c>
      <c r="T451" s="18" t="s">
        <v>955</v>
      </c>
      <c r="U451" s="14"/>
      <c r="V451" s="14"/>
      <c r="W451" s="47"/>
      <c r="X451" s="49"/>
      <c r="Y451" s="49"/>
      <c r="Z451" s="14"/>
      <c r="AA451" s="14"/>
      <c r="AB451" s="46" t="s">
        <v>57</v>
      </c>
      <c r="AC451" s="7"/>
      <c r="AD451" s="7">
        <v>90000819</v>
      </c>
      <c r="AE451" s="7" t="s">
        <v>231</v>
      </c>
    </row>
    <row r="452" spans="1:31" s="58" customFormat="1" ht="42.75" customHeight="1" x14ac:dyDescent="0.25">
      <c r="A452" s="7">
        <v>90000864</v>
      </c>
      <c r="B452" s="52" t="s">
        <v>47</v>
      </c>
      <c r="C452" s="53" t="s">
        <v>48</v>
      </c>
      <c r="D452" s="54" t="s">
        <v>1124</v>
      </c>
      <c r="E452" s="52" t="s">
        <v>74</v>
      </c>
      <c r="F452" s="56" t="s">
        <v>951</v>
      </c>
      <c r="G452" s="52" t="s">
        <v>1125</v>
      </c>
      <c r="H452" s="52" t="s">
        <v>1126</v>
      </c>
      <c r="I452" s="52" t="s">
        <v>1126</v>
      </c>
      <c r="J452" s="52" t="s">
        <v>1127</v>
      </c>
      <c r="K452" s="52"/>
      <c r="L452" s="42">
        <v>1</v>
      </c>
      <c r="M452" s="42">
        <v>1041854888.11</v>
      </c>
      <c r="N452" s="42">
        <f t="shared" si="15"/>
        <v>1041854888.11</v>
      </c>
      <c r="O452" s="42">
        <f>N452*1.16</f>
        <v>1208551670.2075999</v>
      </c>
      <c r="P452" s="56">
        <v>0</v>
      </c>
      <c r="Q452" s="57" t="s">
        <v>57</v>
      </c>
      <c r="R452" s="57" t="s">
        <v>66</v>
      </c>
      <c r="S452" s="53" t="s">
        <v>961</v>
      </c>
      <c r="T452" s="18" t="s">
        <v>1128</v>
      </c>
      <c r="U452" s="14"/>
      <c r="V452" s="14"/>
      <c r="W452" s="47"/>
      <c r="X452" s="49"/>
      <c r="Y452" s="49"/>
      <c r="Z452" s="14"/>
      <c r="AA452" s="14"/>
      <c r="AB452" s="46" t="s">
        <v>57</v>
      </c>
      <c r="AC452" s="7"/>
      <c r="AD452" s="7">
        <v>90000864</v>
      </c>
      <c r="AE452" s="7" t="s">
        <v>231</v>
      </c>
    </row>
    <row r="453" spans="1:31" s="29" customFormat="1" ht="18" customHeight="1" x14ac:dyDescent="0.25">
      <c r="A453" s="28"/>
      <c r="B453" s="90" t="s">
        <v>949</v>
      </c>
      <c r="C453" s="90"/>
      <c r="D453" s="23"/>
      <c r="E453" s="23"/>
      <c r="F453" s="23"/>
      <c r="G453" s="22"/>
      <c r="H453" s="23"/>
      <c r="I453" s="24"/>
      <c r="J453" s="40"/>
      <c r="K453" s="40"/>
      <c r="L453" s="43"/>
      <c r="M453" s="44"/>
      <c r="N453" s="44">
        <f>SUM(N451:N452)</f>
        <v>1182652570.5899999</v>
      </c>
      <c r="O453" s="44">
        <f>SUM(O451:O452)</f>
        <v>1371876981.8843999</v>
      </c>
      <c r="P453" s="41"/>
      <c r="Q453" s="24"/>
      <c r="R453" s="22"/>
      <c r="S453" s="25"/>
      <c r="T453" s="26"/>
      <c r="U453" s="26"/>
      <c r="V453" s="26"/>
      <c r="W453" s="22"/>
      <c r="X453" s="27"/>
      <c r="Y453" s="28"/>
      <c r="Z453" s="28"/>
      <c r="AA453" s="28"/>
      <c r="AB453" s="28"/>
      <c r="AC453" s="28"/>
      <c r="AD453" s="28"/>
      <c r="AE453" s="28"/>
    </row>
    <row r="454" spans="1:31" s="1" customFormat="1" ht="42.75" customHeight="1" x14ac:dyDescent="0.25">
      <c r="A454" s="4">
        <v>90000443</v>
      </c>
      <c r="B454" s="2" t="s">
        <v>47</v>
      </c>
      <c r="C454" s="5" t="s">
        <v>48</v>
      </c>
      <c r="D454" s="13" t="s">
        <v>915</v>
      </c>
      <c r="E454" s="13" t="s">
        <v>40</v>
      </c>
      <c r="F454" s="4" t="s">
        <v>50</v>
      </c>
      <c r="G454" s="14" t="s">
        <v>31</v>
      </c>
      <c r="H454" s="14" t="s">
        <v>32</v>
      </c>
      <c r="I454" s="14" t="s">
        <v>32</v>
      </c>
      <c r="J454" s="14" t="s">
        <v>42</v>
      </c>
      <c r="K454" s="2"/>
      <c r="L454" s="21">
        <v>1</v>
      </c>
      <c r="M454" s="42">
        <v>549267789.5999999</v>
      </c>
      <c r="N454" s="42">
        <v>549267789.5999999</v>
      </c>
      <c r="O454" s="42">
        <f>N454*1.16</f>
        <v>637150635.93599987</v>
      </c>
      <c r="P454" s="4">
        <v>100</v>
      </c>
      <c r="Q454" s="17" t="s">
        <v>57</v>
      </c>
      <c r="R454" s="17" t="s">
        <v>66</v>
      </c>
      <c r="S454" s="5" t="s">
        <v>68</v>
      </c>
      <c r="T454" s="18" t="s">
        <v>53</v>
      </c>
      <c r="U454" s="2" t="s">
        <v>54</v>
      </c>
      <c r="V454" s="2" t="s">
        <v>61</v>
      </c>
      <c r="W454" s="19" t="s">
        <v>62</v>
      </c>
      <c r="X454" s="21">
        <v>549267789.5999999</v>
      </c>
      <c r="Y454" s="21">
        <v>615179924.352</v>
      </c>
      <c r="Z454" s="2"/>
      <c r="AA454" s="2"/>
      <c r="AB454" s="17" t="s">
        <v>57</v>
      </c>
      <c r="AC454" s="4"/>
      <c r="AD454" s="4">
        <v>90000443</v>
      </c>
      <c r="AE454" s="20" t="s">
        <v>67</v>
      </c>
    </row>
    <row r="455" spans="1:31" s="1" customFormat="1" ht="42.75" customHeight="1" x14ac:dyDescent="0.25">
      <c r="A455" s="4">
        <v>90000444</v>
      </c>
      <c r="B455" s="2" t="s">
        <v>47</v>
      </c>
      <c r="C455" s="5" t="s">
        <v>48</v>
      </c>
      <c r="D455" s="13" t="s">
        <v>916</v>
      </c>
      <c r="E455" s="13" t="s">
        <v>40</v>
      </c>
      <c r="F455" s="4" t="s">
        <v>50</v>
      </c>
      <c r="G455" s="14" t="s">
        <v>33</v>
      </c>
      <c r="H455" s="14" t="s">
        <v>34</v>
      </c>
      <c r="I455" s="14" t="s">
        <v>34</v>
      </c>
      <c r="J455" s="14" t="s">
        <v>43</v>
      </c>
      <c r="K455" s="7"/>
      <c r="L455" s="21">
        <v>1</v>
      </c>
      <c r="M455" s="42">
        <v>22836334.57959367</v>
      </c>
      <c r="N455" s="42">
        <v>22836334.57959367</v>
      </c>
      <c r="O455" s="42">
        <f>N455*1.16</f>
        <v>26490148.112328656</v>
      </c>
      <c r="P455" s="4">
        <v>100</v>
      </c>
      <c r="Q455" s="17" t="s">
        <v>57</v>
      </c>
      <c r="R455" s="17" t="s">
        <v>66</v>
      </c>
      <c r="S455" s="5" t="s">
        <v>68</v>
      </c>
      <c r="T455" s="18" t="s">
        <v>58</v>
      </c>
      <c r="U455" s="2" t="s">
        <v>54</v>
      </c>
      <c r="V455" s="2" t="s">
        <v>59</v>
      </c>
      <c r="W455" s="19" t="s">
        <v>60</v>
      </c>
      <c r="X455" s="21">
        <v>22836334.579593699</v>
      </c>
      <c r="Y455" s="21">
        <v>25576694.729144912</v>
      </c>
      <c r="Z455" s="2"/>
      <c r="AA455" s="2"/>
      <c r="AB455" s="17" t="s">
        <v>57</v>
      </c>
      <c r="AC455" s="4"/>
      <c r="AD455" s="4">
        <v>90000444</v>
      </c>
      <c r="AE455" s="20" t="s">
        <v>67</v>
      </c>
    </row>
    <row r="456" spans="1:31" s="1" customFormat="1" ht="42.75" customHeight="1" x14ac:dyDescent="0.25">
      <c r="A456" s="4">
        <v>40000000</v>
      </c>
      <c r="B456" s="2" t="s">
        <v>47</v>
      </c>
      <c r="C456" s="5" t="s">
        <v>48</v>
      </c>
      <c r="D456" s="13" t="s">
        <v>917</v>
      </c>
      <c r="E456" s="13" t="s">
        <v>41</v>
      </c>
      <c r="F456" s="4" t="s">
        <v>50</v>
      </c>
      <c r="G456" s="31" t="s">
        <v>35</v>
      </c>
      <c r="H456" s="31" t="s">
        <v>36</v>
      </c>
      <c r="I456" s="31" t="s">
        <v>37</v>
      </c>
      <c r="J456" s="14" t="s">
        <v>44</v>
      </c>
      <c r="K456" s="14"/>
      <c r="L456" s="21">
        <v>1</v>
      </c>
      <c r="M456" s="42">
        <v>178734545.45454547</v>
      </c>
      <c r="N456" s="42">
        <v>178734545.45454547</v>
      </c>
      <c r="O456" s="42">
        <f>N456*1.16</f>
        <v>207332072.72727272</v>
      </c>
      <c r="P456" s="4">
        <v>100</v>
      </c>
      <c r="Q456" s="17" t="s">
        <v>57</v>
      </c>
      <c r="R456" s="17" t="s">
        <v>66</v>
      </c>
      <c r="S456" s="5" t="s">
        <v>68</v>
      </c>
      <c r="T456" s="18" t="s">
        <v>53</v>
      </c>
      <c r="U456" s="2" t="s">
        <v>54</v>
      </c>
      <c r="V456" s="2" t="s">
        <v>55</v>
      </c>
      <c r="W456" s="19" t="s">
        <v>56</v>
      </c>
      <c r="X456" s="4">
        <v>178734545.45454547</v>
      </c>
      <c r="Y456" s="4">
        <v>200182690.90909094</v>
      </c>
      <c r="Z456" s="2"/>
      <c r="AA456" s="2"/>
      <c r="AB456" s="17" t="s">
        <v>57</v>
      </c>
      <c r="AC456" s="4"/>
      <c r="AD456" s="4">
        <v>40000000</v>
      </c>
      <c r="AE456" s="20" t="s">
        <v>67</v>
      </c>
    </row>
    <row r="457" spans="1:31" s="1" customFormat="1" ht="42.75" customHeight="1" x14ac:dyDescent="0.25">
      <c r="A457" s="4">
        <v>40000004</v>
      </c>
      <c r="B457" s="2" t="s">
        <v>47</v>
      </c>
      <c r="C457" s="5" t="s">
        <v>48</v>
      </c>
      <c r="D457" s="13" t="s">
        <v>918</v>
      </c>
      <c r="E457" s="13" t="s">
        <v>41</v>
      </c>
      <c r="F457" s="4" t="s">
        <v>50</v>
      </c>
      <c r="G457" s="31" t="s">
        <v>38</v>
      </c>
      <c r="H457" s="31" t="s">
        <v>39</v>
      </c>
      <c r="I457" s="31" t="s">
        <v>39</v>
      </c>
      <c r="J457" s="14" t="s">
        <v>45</v>
      </c>
      <c r="K457" s="32"/>
      <c r="L457" s="21">
        <v>1</v>
      </c>
      <c r="M457" s="42">
        <v>176006960.64000002</v>
      </c>
      <c r="N457" s="42">
        <v>176006960.64000002</v>
      </c>
      <c r="O457" s="42">
        <f>N457*1.16</f>
        <v>204168074.34240001</v>
      </c>
      <c r="P457" s="4">
        <v>100</v>
      </c>
      <c r="Q457" s="17" t="s">
        <v>57</v>
      </c>
      <c r="R457" s="17" t="s">
        <v>66</v>
      </c>
      <c r="S457" s="5" t="s">
        <v>68</v>
      </c>
      <c r="T457" s="18" t="s">
        <v>53</v>
      </c>
      <c r="U457" s="2" t="s">
        <v>54</v>
      </c>
      <c r="V457" s="2" t="s">
        <v>55</v>
      </c>
      <c r="W457" s="19" t="s">
        <v>56</v>
      </c>
      <c r="X457" s="4">
        <v>176006960.64000002</v>
      </c>
      <c r="Y457" s="4">
        <v>197127795.91680002</v>
      </c>
      <c r="Z457" s="2"/>
      <c r="AA457" s="2"/>
      <c r="AB457" s="17" t="s">
        <v>57</v>
      </c>
      <c r="AC457" s="4"/>
      <c r="AD457" s="4">
        <v>40000004</v>
      </c>
      <c r="AE457" s="20" t="s">
        <v>67</v>
      </c>
    </row>
    <row r="458" spans="1:31" s="1" customFormat="1" ht="42.75" customHeight="1" x14ac:dyDescent="0.25">
      <c r="A458" s="4">
        <v>90000122</v>
      </c>
      <c r="B458" s="2" t="s">
        <v>47</v>
      </c>
      <c r="C458" s="5" t="s">
        <v>48</v>
      </c>
      <c r="D458" s="13" t="s">
        <v>924</v>
      </c>
      <c r="E458" s="13" t="s">
        <v>935</v>
      </c>
      <c r="F458" s="4" t="s">
        <v>50</v>
      </c>
      <c r="G458" s="31" t="s">
        <v>927</v>
      </c>
      <c r="H458" s="31" t="s">
        <v>928</v>
      </c>
      <c r="I458" s="31" t="s">
        <v>928</v>
      </c>
      <c r="J458" s="14" t="s">
        <v>929</v>
      </c>
      <c r="K458" s="32"/>
      <c r="L458" s="21">
        <v>1</v>
      </c>
      <c r="M458" s="42">
        <f>42383000+45773000+49435000</f>
        <v>137591000</v>
      </c>
      <c r="N458" s="42">
        <f>M458*L458</f>
        <v>137591000</v>
      </c>
      <c r="O458" s="42">
        <f>N458*1.16</f>
        <v>159605560</v>
      </c>
      <c r="P458" s="4">
        <v>100</v>
      </c>
      <c r="Q458" s="1" t="s">
        <v>925</v>
      </c>
      <c r="R458" s="17" t="s">
        <v>930</v>
      </c>
      <c r="S458" s="5" t="s">
        <v>68</v>
      </c>
      <c r="T458" s="18" t="s">
        <v>932</v>
      </c>
      <c r="U458" s="2" t="s">
        <v>933</v>
      </c>
      <c r="V458" s="2" t="s">
        <v>934</v>
      </c>
      <c r="W458" s="19">
        <v>46001</v>
      </c>
      <c r="X458" s="30">
        <f>N458</f>
        <v>137591000</v>
      </c>
      <c r="Y458" s="36">
        <f>O458</f>
        <v>159605560</v>
      </c>
      <c r="Z458" s="2"/>
      <c r="AA458" s="2"/>
      <c r="AB458" s="4" t="s">
        <v>925</v>
      </c>
      <c r="AC458" s="2" t="s">
        <v>931</v>
      </c>
      <c r="AD458" s="4">
        <v>90000122</v>
      </c>
      <c r="AE458" s="20" t="s">
        <v>926</v>
      </c>
    </row>
    <row r="459" spans="1:31" s="1" customFormat="1" ht="18" customHeight="1" x14ac:dyDescent="0.25">
      <c r="A459" s="4" t="s">
        <v>579</v>
      </c>
      <c r="B459" s="2" t="s">
        <v>47</v>
      </c>
      <c r="C459" s="5" t="s">
        <v>568</v>
      </c>
      <c r="D459" s="13" t="s">
        <v>936</v>
      </c>
      <c r="E459" s="14" t="s">
        <v>41</v>
      </c>
      <c r="F459" s="4" t="s">
        <v>50</v>
      </c>
      <c r="G459" s="4" t="s">
        <v>38</v>
      </c>
      <c r="H459" s="4" t="s">
        <v>39</v>
      </c>
      <c r="I459" s="4" t="s">
        <v>39</v>
      </c>
      <c r="J459" s="4" t="s">
        <v>571</v>
      </c>
      <c r="K459" s="4"/>
      <c r="L459" s="21">
        <v>1</v>
      </c>
      <c r="M459" s="42">
        <v>23067199.287719999</v>
      </c>
      <c r="N459" s="42">
        <f>M459</f>
        <v>23067199.287719999</v>
      </c>
      <c r="O459" s="42">
        <f t="shared" ref="O459:O469" si="18">N459*1.16</f>
        <v>26757951.173755195</v>
      </c>
      <c r="P459" s="4">
        <v>100</v>
      </c>
      <c r="Q459" s="17" t="s">
        <v>57</v>
      </c>
      <c r="R459" s="2" t="s">
        <v>66</v>
      </c>
      <c r="S459" s="5" t="s">
        <v>68</v>
      </c>
      <c r="T459" s="4" t="s">
        <v>577</v>
      </c>
      <c r="U459" s="4" t="s">
        <v>54</v>
      </c>
      <c r="V459" s="2" t="s">
        <v>581</v>
      </c>
      <c r="W459" s="17">
        <v>46022</v>
      </c>
      <c r="X459" s="4">
        <v>23067199.287719999</v>
      </c>
      <c r="Y459" s="4">
        <v>26757951.173755195</v>
      </c>
      <c r="Z459" s="4"/>
      <c r="AA459" s="4"/>
      <c r="AB459" s="17" t="s">
        <v>57</v>
      </c>
      <c r="AC459" s="4"/>
      <c r="AD459" s="4" t="s">
        <v>579</v>
      </c>
      <c r="AE459" s="4" t="s">
        <v>567</v>
      </c>
    </row>
    <row r="460" spans="1:31" s="1" customFormat="1" ht="18" customHeight="1" x14ac:dyDescent="0.25">
      <c r="A460" s="4">
        <v>40000003</v>
      </c>
      <c r="B460" s="2" t="s">
        <v>47</v>
      </c>
      <c r="C460" s="5" t="s">
        <v>568</v>
      </c>
      <c r="D460" s="13" t="s">
        <v>937</v>
      </c>
      <c r="E460" s="14" t="s">
        <v>41</v>
      </c>
      <c r="F460" s="4" t="s">
        <v>50</v>
      </c>
      <c r="G460" s="4" t="s">
        <v>38</v>
      </c>
      <c r="H460" s="4" t="s">
        <v>39</v>
      </c>
      <c r="I460" s="4" t="s">
        <v>39</v>
      </c>
      <c r="J460" s="4" t="s">
        <v>572</v>
      </c>
      <c r="K460" s="4"/>
      <c r="L460" s="21">
        <v>1</v>
      </c>
      <c r="M460" s="42">
        <v>5157440471.9519997</v>
      </c>
      <c r="N460" s="42">
        <f t="shared" ref="N460:N469" si="19">M460</f>
        <v>5157440471.9519997</v>
      </c>
      <c r="O460" s="42">
        <f t="shared" si="18"/>
        <v>5982630947.4643192</v>
      </c>
      <c r="P460" s="4">
        <v>100</v>
      </c>
      <c r="Q460" s="17" t="s">
        <v>57</v>
      </c>
      <c r="R460" s="2" t="s">
        <v>66</v>
      </c>
      <c r="S460" s="5" t="s">
        <v>68</v>
      </c>
      <c r="T460" s="4" t="s">
        <v>577</v>
      </c>
      <c r="U460" s="4" t="s">
        <v>54</v>
      </c>
      <c r="V460" s="2" t="s">
        <v>581</v>
      </c>
      <c r="W460" s="17">
        <v>46022</v>
      </c>
      <c r="X460" s="4">
        <v>5157440471.9519997</v>
      </c>
      <c r="Y460" s="4">
        <v>5982630947.4643192</v>
      </c>
      <c r="Z460" s="4"/>
      <c r="AA460" s="4"/>
      <c r="AB460" s="17" t="s">
        <v>57</v>
      </c>
      <c r="AC460" s="4"/>
      <c r="AD460" s="4">
        <v>40000003</v>
      </c>
      <c r="AE460" s="4" t="s">
        <v>567</v>
      </c>
    </row>
    <row r="461" spans="1:31" s="1" customFormat="1" ht="18" customHeight="1" x14ac:dyDescent="0.25">
      <c r="A461" s="4" t="s">
        <v>580</v>
      </c>
      <c r="B461" s="2" t="s">
        <v>47</v>
      </c>
      <c r="C461" s="5" t="s">
        <v>568</v>
      </c>
      <c r="D461" s="13" t="s">
        <v>938</v>
      </c>
      <c r="E461" s="14" t="s">
        <v>41</v>
      </c>
      <c r="F461" s="4" t="s">
        <v>50</v>
      </c>
      <c r="G461" s="4" t="s">
        <v>38</v>
      </c>
      <c r="H461" s="4" t="s">
        <v>39</v>
      </c>
      <c r="I461" s="4" t="s">
        <v>39</v>
      </c>
      <c r="J461" s="4" t="s">
        <v>45</v>
      </c>
      <c r="K461" s="4"/>
      <c r="L461" s="21">
        <v>1</v>
      </c>
      <c r="M461" s="42">
        <v>1488764029.0518</v>
      </c>
      <c r="N461" s="42">
        <f t="shared" si="19"/>
        <v>1488764029.0518</v>
      </c>
      <c r="O461" s="42">
        <f t="shared" si="18"/>
        <v>1726966273.7000878</v>
      </c>
      <c r="P461" s="4">
        <v>100</v>
      </c>
      <c r="Q461" s="17" t="s">
        <v>57</v>
      </c>
      <c r="R461" s="2" t="s">
        <v>66</v>
      </c>
      <c r="S461" s="5" t="s">
        <v>68</v>
      </c>
      <c r="T461" s="4" t="s">
        <v>577</v>
      </c>
      <c r="U461" s="4" t="s">
        <v>54</v>
      </c>
      <c r="V461" s="2" t="s">
        <v>581</v>
      </c>
      <c r="W461" s="17">
        <v>46022</v>
      </c>
      <c r="X461" s="4">
        <v>1488764029.0518</v>
      </c>
      <c r="Y461" s="4">
        <v>1726966273.7000878</v>
      </c>
      <c r="Z461" s="4"/>
      <c r="AA461" s="4"/>
      <c r="AB461" s="17" t="s">
        <v>57</v>
      </c>
      <c r="AC461" s="4"/>
      <c r="AD461" s="4" t="s">
        <v>580</v>
      </c>
      <c r="AE461" s="4" t="s">
        <v>567</v>
      </c>
    </row>
    <row r="462" spans="1:31" s="1" customFormat="1" ht="18" customHeight="1" x14ac:dyDescent="0.25">
      <c r="A462" s="4">
        <v>40000011</v>
      </c>
      <c r="B462" s="2" t="s">
        <v>47</v>
      </c>
      <c r="C462" s="5" t="s">
        <v>568</v>
      </c>
      <c r="D462" s="13" t="s">
        <v>939</v>
      </c>
      <c r="E462" s="14" t="s">
        <v>41</v>
      </c>
      <c r="F462" s="4" t="s">
        <v>50</v>
      </c>
      <c r="G462" s="4" t="s">
        <v>38</v>
      </c>
      <c r="H462" s="4" t="s">
        <v>39</v>
      </c>
      <c r="I462" s="4" t="s">
        <v>39</v>
      </c>
      <c r="J462" s="4" t="s">
        <v>573</v>
      </c>
      <c r="K462" s="4"/>
      <c r="L462" s="21">
        <v>1</v>
      </c>
      <c r="M462" s="42">
        <v>315907047.12959999</v>
      </c>
      <c r="N462" s="42">
        <f t="shared" si="19"/>
        <v>315907047.12959999</v>
      </c>
      <c r="O462" s="42">
        <f t="shared" si="18"/>
        <v>366452174.67033595</v>
      </c>
      <c r="P462" s="4">
        <v>100</v>
      </c>
      <c r="Q462" s="17" t="s">
        <v>57</v>
      </c>
      <c r="R462" s="2" t="s">
        <v>66</v>
      </c>
      <c r="S462" s="5" t="s">
        <v>68</v>
      </c>
      <c r="T462" s="4" t="s">
        <v>577</v>
      </c>
      <c r="U462" s="4" t="s">
        <v>54</v>
      </c>
      <c r="V462" s="2" t="s">
        <v>581</v>
      </c>
      <c r="W462" s="17">
        <v>46022</v>
      </c>
      <c r="X462" s="4">
        <v>315907047.12959999</v>
      </c>
      <c r="Y462" s="4">
        <v>366452174.67033595</v>
      </c>
      <c r="Z462" s="4"/>
      <c r="AA462" s="4"/>
      <c r="AB462" s="17" t="s">
        <v>57</v>
      </c>
      <c r="AC462" s="4"/>
      <c r="AD462" s="4">
        <v>40000011</v>
      </c>
      <c r="AE462" s="4" t="s">
        <v>567</v>
      </c>
    </row>
    <row r="463" spans="1:31" s="1" customFormat="1" ht="18" customHeight="1" x14ac:dyDescent="0.25">
      <c r="A463" s="4">
        <v>40000012</v>
      </c>
      <c r="B463" s="2" t="s">
        <v>47</v>
      </c>
      <c r="C463" s="5" t="s">
        <v>568</v>
      </c>
      <c r="D463" s="13" t="s">
        <v>940</v>
      </c>
      <c r="E463" s="14" t="s">
        <v>41</v>
      </c>
      <c r="F463" s="4" t="s">
        <v>50</v>
      </c>
      <c r="G463" s="4" t="s">
        <v>38</v>
      </c>
      <c r="H463" s="4" t="s">
        <v>39</v>
      </c>
      <c r="I463" s="4" t="s">
        <v>39</v>
      </c>
      <c r="J463" s="4" t="s">
        <v>574</v>
      </c>
      <c r="K463" s="4"/>
      <c r="L463" s="21">
        <v>1</v>
      </c>
      <c r="M463" s="42">
        <v>412852537.454</v>
      </c>
      <c r="N463" s="42">
        <f t="shared" si="19"/>
        <v>412852537.454</v>
      </c>
      <c r="O463" s="42">
        <f t="shared" si="18"/>
        <v>478908943.44663996</v>
      </c>
      <c r="P463" s="4">
        <v>100</v>
      </c>
      <c r="Q463" s="17" t="s">
        <v>57</v>
      </c>
      <c r="R463" s="2" t="s">
        <v>66</v>
      </c>
      <c r="S463" s="5" t="s">
        <v>68</v>
      </c>
      <c r="T463" s="4" t="s">
        <v>577</v>
      </c>
      <c r="U463" s="4" t="s">
        <v>54</v>
      </c>
      <c r="V463" s="2" t="s">
        <v>581</v>
      </c>
      <c r="W463" s="17">
        <v>46022</v>
      </c>
      <c r="X463" s="4">
        <v>412852537.454</v>
      </c>
      <c r="Y463" s="4">
        <v>478908943.44663996</v>
      </c>
      <c r="Z463" s="4"/>
      <c r="AA463" s="4"/>
      <c r="AB463" s="17" t="s">
        <v>57</v>
      </c>
      <c r="AC463" s="4"/>
      <c r="AD463" s="4">
        <v>40000012</v>
      </c>
      <c r="AE463" s="4" t="s">
        <v>567</v>
      </c>
    </row>
    <row r="464" spans="1:31" s="1" customFormat="1" ht="18" customHeight="1" x14ac:dyDescent="0.25">
      <c r="A464" s="4">
        <v>40000013</v>
      </c>
      <c r="B464" s="2" t="s">
        <v>47</v>
      </c>
      <c r="C464" s="5" t="s">
        <v>568</v>
      </c>
      <c r="D464" s="13" t="s">
        <v>941</v>
      </c>
      <c r="E464" s="14" t="s">
        <v>41</v>
      </c>
      <c r="F464" s="4" t="s">
        <v>50</v>
      </c>
      <c r="G464" s="4" t="s">
        <v>38</v>
      </c>
      <c r="H464" s="4" t="s">
        <v>39</v>
      </c>
      <c r="I464" s="4" t="s">
        <v>39</v>
      </c>
      <c r="J464" s="4" t="s">
        <v>575</v>
      </c>
      <c r="K464" s="4"/>
      <c r="L464" s="21">
        <v>1</v>
      </c>
      <c r="M464" s="42">
        <v>18755992.725600004</v>
      </c>
      <c r="N464" s="42">
        <f t="shared" si="19"/>
        <v>18755992.725600004</v>
      </c>
      <c r="O464" s="42">
        <f t="shared" si="18"/>
        <v>21756951.561696004</v>
      </c>
      <c r="P464" s="4">
        <v>100</v>
      </c>
      <c r="Q464" s="17" t="s">
        <v>57</v>
      </c>
      <c r="R464" s="2" t="s">
        <v>66</v>
      </c>
      <c r="S464" s="5" t="s">
        <v>68</v>
      </c>
      <c r="T464" s="4" t="s">
        <v>577</v>
      </c>
      <c r="U464" s="4" t="s">
        <v>54</v>
      </c>
      <c r="V464" s="2" t="s">
        <v>581</v>
      </c>
      <c r="W464" s="17">
        <v>46022</v>
      </c>
      <c r="X464" s="4">
        <v>18755992.725600004</v>
      </c>
      <c r="Y464" s="4">
        <v>21756951.561696004</v>
      </c>
      <c r="Z464" s="4"/>
      <c r="AA464" s="4"/>
      <c r="AB464" s="17" t="s">
        <v>57</v>
      </c>
      <c r="AC464" s="4"/>
      <c r="AD464" s="4">
        <v>40000013</v>
      </c>
      <c r="AE464" s="4" t="s">
        <v>567</v>
      </c>
    </row>
    <row r="465" spans="1:31" s="1" customFormat="1" ht="18" customHeight="1" x14ac:dyDescent="0.25">
      <c r="A465" s="4">
        <v>40000006</v>
      </c>
      <c r="B465" s="2" t="s">
        <v>47</v>
      </c>
      <c r="C465" s="5" t="s">
        <v>568</v>
      </c>
      <c r="D465" s="13" t="s">
        <v>942</v>
      </c>
      <c r="E465" s="14" t="s">
        <v>41</v>
      </c>
      <c r="F465" s="4" t="s">
        <v>50</v>
      </c>
      <c r="G465" s="4" t="s">
        <v>569</v>
      </c>
      <c r="H465" s="4" t="s">
        <v>570</v>
      </c>
      <c r="I465" s="4" t="s">
        <v>570</v>
      </c>
      <c r="J465" s="4" t="s">
        <v>576</v>
      </c>
      <c r="K465" s="4"/>
      <c r="L465" s="21">
        <v>1</v>
      </c>
      <c r="M465" s="42">
        <v>10214531.424000001</v>
      </c>
      <c r="N465" s="42">
        <f t="shared" si="19"/>
        <v>10214531.424000001</v>
      </c>
      <c r="O465" s="42">
        <f t="shared" si="18"/>
        <v>11848856.45184</v>
      </c>
      <c r="P465" s="4">
        <v>100</v>
      </c>
      <c r="Q465" s="17" t="s">
        <v>57</v>
      </c>
      <c r="R465" s="2" t="s">
        <v>66</v>
      </c>
      <c r="S465" s="5" t="s">
        <v>68</v>
      </c>
      <c r="T465" s="4" t="s">
        <v>578</v>
      </c>
      <c r="U465" s="4" t="s">
        <v>54</v>
      </c>
      <c r="V465" s="2" t="s">
        <v>582</v>
      </c>
      <c r="W465" s="17">
        <v>45215</v>
      </c>
      <c r="X465" s="4">
        <v>10214531.424000001</v>
      </c>
      <c r="Y465" s="4">
        <v>11848856.45184</v>
      </c>
      <c r="Z465" s="4"/>
      <c r="AA465" s="4"/>
      <c r="AB465" s="17" t="s">
        <v>57</v>
      </c>
      <c r="AC465" s="4"/>
      <c r="AD465" s="4">
        <v>40000006</v>
      </c>
      <c r="AE465" s="4" t="s">
        <v>567</v>
      </c>
    </row>
    <row r="466" spans="1:31" s="58" customFormat="1" ht="18" customHeight="1" x14ac:dyDescent="0.25">
      <c r="A466" s="7">
        <v>90000744</v>
      </c>
      <c r="B466" s="52" t="s">
        <v>47</v>
      </c>
      <c r="C466" s="53" t="s">
        <v>568</v>
      </c>
      <c r="D466" s="54" t="s">
        <v>946</v>
      </c>
      <c r="E466" s="52" t="s">
        <v>74</v>
      </c>
      <c r="F466" s="56" t="s">
        <v>50</v>
      </c>
      <c r="G466" s="56" t="s">
        <v>943</v>
      </c>
      <c r="H466" s="56" t="s">
        <v>944</v>
      </c>
      <c r="I466" s="56" t="s">
        <v>944</v>
      </c>
      <c r="J466" s="56" t="s">
        <v>945</v>
      </c>
      <c r="K466" s="56"/>
      <c r="L466" s="42">
        <v>1</v>
      </c>
      <c r="M466" s="42">
        <v>14786644.683200002</v>
      </c>
      <c r="N466" s="42">
        <f t="shared" si="19"/>
        <v>14786644.683200002</v>
      </c>
      <c r="O466" s="42">
        <f t="shared" si="18"/>
        <v>17152507.832512002</v>
      </c>
      <c r="P466" s="56">
        <v>0</v>
      </c>
      <c r="Q466" s="57" t="s">
        <v>57</v>
      </c>
      <c r="R466" s="52" t="s">
        <v>66</v>
      </c>
      <c r="S466" s="53" t="s">
        <v>961</v>
      </c>
      <c r="T466" s="7" t="s">
        <v>948</v>
      </c>
      <c r="U466" s="7"/>
      <c r="V466" s="14"/>
      <c r="W466" s="46"/>
      <c r="X466" s="7"/>
      <c r="Y466" s="7"/>
      <c r="Z466" s="7"/>
      <c r="AA466" s="7"/>
      <c r="AB466" s="46" t="s">
        <v>57</v>
      </c>
      <c r="AC466" s="7"/>
      <c r="AD466" s="7">
        <v>90000744</v>
      </c>
      <c r="AE466" s="7" t="s">
        <v>231</v>
      </c>
    </row>
    <row r="467" spans="1:31" s="58" customFormat="1" ht="18" customHeight="1" x14ac:dyDescent="0.25">
      <c r="A467" s="7">
        <v>90000744</v>
      </c>
      <c r="B467" s="52" t="s">
        <v>47</v>
      </c>
      <c r="C467" s="53" t="s">
        <v>568</v>
      </c>
      <c r="D467" s="54" t="s">
        <v>947</v>
      </c>
      <c r="E467" s="52" t="s">
        <v>74</v>
      </c>
      <c r="F467" s="56" t="s">
        <v>50</v>
      </c>
      <c r="G467" s="56" t="s">
        <v>943</v>
      </c>
      <c r="H467" s="56" t="s">
        <v>944</v>
      </c>
      <c r="I467" s="56" t="s">
        <v>944</v>
      </c>
      <c r="J467" s="56" t="s">
        <v>945</v>
      </c>
      <c r="K467" s="56"/>
      <c r="L467" s="42">
        <v>1</v>
      </c>
      <c r="M467" s="42">
        <v>28015414.0744</v>
      </c>
      <c r="N467" s="42">
        <f t="shared" si="19"/>
        <v>28015414.0744</v>
      </c>
      <c r="O467" s="42">
        <f t="shared" si="18"/>
        <v>32497880.326304</v>
      </c>
      <c r="P467" s="56">
        <v>0</v>
      </c>
      <c r="Q467" s="57" t="s">
        <v>57</v>
      </c>
      <c r="R467" s="52" t="s">
        <v>66</v>
      </c>
      <c r="S467" s="53" t="s">
        <v>961</v>
      </c>
      <c r="T467" s="7" t="s">
        <v>948</v>
      </c>
      <c r="U467" s="7"/>
      <c r="V467" s="14"/>
      <c r="W467" s="46"/>
      <c r="X467" s="7"/>
      <c r="Y467" s="7"/>
      <c r="Z467" s="7"/>
      <c r="AA467" s="7"/>
      <c r="AB467" s="46" t="s">
        <v>57</v>
      </c>
      <c r="AC467" s="7"/>
      <c r="AD467" s="7">
        <v>90000744</v>
      </c>
      <c r="AE467" s="7" t="s">
        <v>231</v>
      </c>
    </row>
    <row r="468" spans="1:31" s="58" customFormat="1" ht="18" customHeight="1" x14ac:dyDescent="0.25">
      <c r="A468" s="7">
        <v>90000745</v>
      </c>
      <c r="B468" s="52" t="s">
        <v>47</v>
      </c>
      <c r="C468" s="53" t="s">
        <v>568</v>
      </c>
      <c r="D468" s="54" t="s">
        <v>1129</v>
      </c>
      <c r="E468" s="52" t="s">
        <v>74</v>
      </c>
      <c r="F468" s="56" t="s">
        <v>50</v>
      </c>
      <c r="G468" s="56" t="s">
        <v>943</v>
      </c>
      <c r="H468" s="56" t="s">
        <v>944</v>
      </c>
      <c r="I468" s="56" t="s">
        <v>944</v>
      </c>
      <c r="J468" s="56" t="s">
        <v>1131</v>
      </c>
      <c r="K468" s="56"/>
      <c r="L468" s="42">
        <v>1</v>
      </c>
      <c r="M468" s="42">
        <v>80117280</v>
      </c>
      <c r="N468" s="42">
        <f t="shared" si="19"/>
        <v>80117280</v>
      </c>
      <c r="O468" s="42">
        <f t="shared" si="18"/>
        <v>92936044.799999997</v>
      </c>
      <c r="P468" s="56">
        <v>0</v>
      </c>
      <c r="Q468" s="57" t="s">
        <v>57</v>
      </c>
      <c r="R468" s="52" t="s">
        <v>66</v>
      </c>
      <c r="S468" s="53" t="s">
        <v>961</v>
      </c>
      <c r="T468" s="7" t="s">
        <v>1133</v>
      </c>
      <c r="U468" s="7"/>
      <c r="V468" s="14"/>
      <c r="W468" s="46"/>
      <c r="X468" s="7"/>
      <c r="Y468" s="7"/>
      <c r="Z468" s="7"/>
      <c r="AA468" s="7"/>
      <c r="AB468" s="46" t="s">
        <v>57</v>
      </c>
      <c r="AC468" s="7"/>
      <c r="AD468" s="7">
        <v>90000745</v>
      </c>
      <c r="AE468" s="7" t="s">
        <v>231</v>
      </c>
    </row>
    <row r="469" spans="1:31" s="58" customFormat="1" ht="18" customHeight="1" x14ac:dyDescent="0.25">
      <c r="A469" s="7">
        <v>90000793</v>
      </c>
      <c r="B469" s="52" t="s">
        <v>47</v>
      </c>
      <c r="C469" s="53" t="s">
        <v>568</v>
      </c>
      <c r="D469" s="54" t="s">
        <v>1130</v>
      </c>
      <c r="E469" s="52" t="s">
        <v>74</v>
      </c>
      <c r="F469" s="56" t="s">
        <v>50</v>
      </c>
      <c r="G469" s="56" t="s">
        <v>943</v>
      </c>
      <c r="H469" s="56" t="s">
        <v>944</v>
      </c>
      <c r="I469" s="56" t="s">
        <v>944</v>
      </c>
      <c r="J469" s="56" t="s">
        <v>1132</v>
      </c>
      <c r="K469" s="56"/>
      <c r="L469" s="42">
        <v>1</v>
      </c>
      <c r="M469" s="42">
        <v>99346307.859999999</v>
      </c>
      <c r="N469" s="42">
        <f t="shared" si="19"/>
        <v>99346307.859999999</v>
      </c>
      <c r="O469" s="42">
        <f t="shared" si="18"/>
        <v>115241717.11759999</v>
      </c>
      <c r="P469" s="56">
        <v>0</v>
      </c>
      <c r="Q469" s="57" t="s">
        <v>57</v>
      </c>
      <c r="R469" s="52" t="s">
        <v>66</v>
      </c>
      <c r="S469" s="53" t="s">
        <v>961</v>
      </c>
      <c r="T469" s="7" t="s">
        <v>1134</v>
      </c>
      <c r="U469" s="7"/>
      <c r="V469" s="14"/>
      <c r="W469" s="46"/>
      <c r="X469" s="7"/>
      <c r="Y469" s="7"/>
      <c r="Z469" s="7"/>
      <c r="AA469" s="7"/>
      <c r="AB469" s="46" t="s">
        <v>57</v>
      </c>
      <c r="AC469" s="7"/>
      <c r="AD469" s="7">
        <v>90000793</v>
      </c>
      <c r="AE469" s="7" t="s">
        <v>231</v>
      </c>
    </row>
    <row r="470" spans="1:31" s="1" customFormat="1" ht="18" customHeight="1" x14ac:dyDescent="0.25">
      <c r="A470" s="4"/>
      <c r="B470" s="87" t="s">
        <v>921</v>
      </c>
      <c r="C470" s="87"/>
      <c r="D470" s="9"/>
      <c r="E470" s="9"/>
      <c r="F470" s="9"/>
      <c r="G470" s="8"/>
      <c r="H470" s="9"/>
      <c r="I470" s="10"/>
      <c r="J470" s="8"/>
      <c r="K470" s="8"/>
      <c r="L470" s="9"/>
      <c r="M470" s="8"/>
      <c r="N470" s="39">
        <f>SUM(N454:N469)</f>
        <v>8713704085.9164581</v>
      </c>
      <c r="O470" s="39">
        <f>SUM(O454:O469)</f>
        <v>10107896739.663088</v>
      </c>
      <c r="P470" s="10"/>
      <c r="Q470" s="10"/>
      <c r="R470" s="8"/>
      <c r="S470" s="11"/>
      <c r="T470" s="12"/>
      <c r="U470" s="12"/>
      <c r="V470" s="12"/>
      <c r="W470" s="8"/>
      <c r="X470" s="33"/>
      <c r="Y470" s="34"/>
      <c r="Z470" s="4"/>
      <c r="AA470" s="4"/>
      <c r="AB470" s="4"/>
      <c r="AC470" s="4"/>
      <c r="AD470" s="4"/>
      <c r="AE470" s="4"/>
    </row>
    <row r="471" spans="1:31" s="1" customFormat="1" ht="18" customHeight="1" x14ac:dyDescent="0.25">
      <c r="A471" s="4"/>
      <c r="B471" s="88" t="s">
        <v>922</v>
      </c>
      <c r="C471" s="89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9">
        <f>N450+N470</f>
        <v>28229790636.573124</v>
      </c>
      <c r="O471" s="39">
        <f>O450+O470</f>
        <v>32746557138.424873</v>
      </c>
      <c r="P471" s="34"/>
      <c r="Q471" s="34"/>
      <c r="R471" s="34"/>
      <c r="S471" s="34"/>
      <c r="T471" s="33"/>
      <c r="U471" s="33"/>
      <c r="V471" s="33"/>
      <c r="W471" s="34"/>
      <c r="X471" s="35"/>
      <c r="Y471" s="35"/>
      <c r="Z471" s="4"/>
      <c r="AA471" s="4"/>
      <c r="AB471" s="4"/>
      <c r="AC471" s="4"/>
      <c r="AD471" s="4"/>
      <c r="AE471" s="4"/>
    </row>
  </sheetData>
  <autoFilter ref="B11:AF471" xr:uid="{00000000-0001-0000-0000-000000000000}"/>
  <mergeCells count="35">
    <mergeCell ref="B5:U5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B470:C470"/>
    <mergeCell ref="B471:C471"/>
    <mergeCell ref="W9:W10"/>
    <mergeCell ref="X9:X10"/>
    <mergeCell ref="Y9:Y10"/>
    <mergeCell ref="Q9:Q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A9:A10"/>
    <mergeCell ref="AD9:AD10"/>
    <mergeCell ref="AE9:AE10"/>
    <mergeCell ref="B450:C450"/>
    <mergeCell ref="B453:C453"/>
    <mergeCell ref="Z9:AA9"/>
    <mergeCell ref="AB9:AB10"/>
    <mergeCell ref="AC9:AC10"/>
    <mergeCell ref="P9:P10"/>
  </mergeCells>
  <conditionalFormatting sqref="J111:J150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  <cfRule type="duplicateValues" dxfId="1" priority="15"/>
    <cfRule type="duplicateValues" dxfId="0" priority="16"/>
  </conditionalFormatting>
  <dataValidations count="5">
    <dataValidation type="list" allowBlank="1" showInputMessage="1" showErrorMessage="1" sqref="H470 H450 H453" xr:uid="{26EC703E-E3A5-49E7-925F-87933D3E4C13}">
      <formula1>Приоритет_закупок</formula1>
    </dataValidation>
    <dataValidation type="list" allowBlank="1" showInputMessage="1" showErrorMessage="1" sqref="M470 M450 M453" xr:uid="{05A502A6-D179-4594-A957-82FDDD44DAB5}">
      <formula1>Инкотермс</formula1>
    </dataValidation>
    <dataValidation type="whole" allowBlank="1" showInputMessage="1" showErrorMessage="1" sqref="P453:Q453 P470:Q470 I470 P450:Q450 I450 I453" xr:uid="{35B70DA4-D175-4AA9-AC94-BB39738C148D}">
      <formula1>0</formula1>
      <formula2>100</formula2>
    </dataValidation>
    <dataValidation type="custom" allowBlank="1" showInputMessage="1" showErrorMessage="1" sqref="O12:O110 O454:O458 N470:O471 N453:O453 O450:O452 N450" xr:uid="{C28E5F1A-8B34-49F2-8E44-C32EEB62BB97}">
      <formula1>L12*M12</formula1>
    </dataValidation>
    <dataValidation type="list" allowBlank="1" showInputMessage="1" showErrorMessage="1" sqref="K456 K12:K16 R470 R450 R453" xr:uid="{D4C1A233-FF71-43AB-8BC7-C42BBA6CB4CC}">
      <formula1>ЕИ</formula1>
    </dataValidation>
  </dataValidations>
  <pageMargins left="0.7" right="0.7" top="0.75" bottom="0.75" header="0.3" footer="0.3"/>
  <pageSetup scale="2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Classification xmlns="27165d9f-1cc7-456f-a2b7-1767a9e401e6">Информационно-справочная документация</DocClassification>
    <_dlc_DocId xmlns="bb8d4125-2c01-4ca2-8622-2206a7f9c937">YVQCA45QR4RX-1288659170-13926</_dlc_DocId>
    <_dlc_DocIdUrl xmlns="bb8d4125-2c01-4ca2-8622-2206a7f9c937">
      <Url>https://intranet.kmg.kz/deps/dps/ppo/_layouts/15/DocIdRedir.aspx?ID=YVQCA45QR4RX-1288659170-13926</Url>
      <Description>YVQCA45QR4RX-1288659170-13926</Description>
    </_dlc_DocIdUrl>
    <DocsType xmlns="27165d9f-1cc7-456f-a2b7-1767a9e401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345A4A26EAAB241AAE6AFBB72D1EDF9" ma:contentTypeVersion="5" ma:contentTypeDescription="Создание документа." ma:contentTypeScope="" ma:versionID="1e4c3ae4e8005426a0d52ae98024e52c">
  <xsd:schema xmlns:xsd="http://www.w3.org/2001/XMLSchema" xmlns:xs="http://www.w3.org/2001/XMLSchema" xmlns:p="http://schemas.microsoft.com/office/2006/metadata/properties" xmlns:ns2="bb8d4125-2c01-4ca2-8622-2206a7f9c937" xmlns:ns3="27165d9f-1cc7-456f-a2b7-1767a9e401e6" xmlns:ns4="23115238-3a5b-4456-85b2-0f5bc6c6ed16" targetNamespace="http://schemas.microsoft.com/office/2006/metadata/properties" ma:root="true" ma:fieldsID="6314cac4692eff4716df0acb3e98b53c" ns2:_="" ns3:_="" ns4:_="">
    <xsd:import namespace="bb8d4125-2c01-4ca2-8622-2206a7f9c937"/>
    <xsd:import namespace="27165d9f-1cc7-456f-a2b7-1767a9e401e6"/>
    <xsd:import namespace="23115238-3a5b-4456-85b2-0f5bc6c6ed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Classification" minOccurs="0"/>
                <xsd:element ref="ns3:DocsTyp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d4125-2c01-4ca2-8622-2206a7f9c9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65d9f-1cc7-456f-a2b7-1767a9e401e6" elementFormDefault="qualified">
    <xsd:import namespace="http://schemas.microsoft.com/office/2006/documentManagement/types"/>
    <xsd:import namespace="http://schemas.microsoft.com/office/infopath/2007/PartnerControls"/>
    <xsd:element name="DocClassification" ma:index="11" nillable="true" ma:displayName="Классификация документов" ma:internalName="DocClassification">
      <xsd:simpleType>
        <xsd:restriction base="dms:Text"/>
      </xsd:simpleType>
    </xsd:element>
    <xsd:element name="DocsType" ma:index="12" nillable="true" ma:displayName="Тип документов" ma:internalName="Docs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15238-3a5b-4456-85b2-0f5bc6c6e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5D1C9-A92C-45AD-9E6E-FB7293755729}">
  <ds:schemaRefs>
    <ds:schemaRef ds:uri="27165d9f-1cc7-456f-a2b7-1767a9e401e6"/>
    <ds:schemaRef ds:uri="bb8d4125-2c01-4ca2-8622-2206a7f9c937"/>
    <ds:schemaRef ds:uri="23115238-3a5b-4456-85b2-0f5bc6c6ed1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11D671-0136-4681-A5D8-B789CF1DEF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A4CA5-8E79-4E23-80B0-36D1D3C23E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422D1C-BB46-4C15-A5CE-830C5628A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d4125-2c01-4ca2-8622-2206a7f9c937"/>
    <ds:schemaRef ds:uri="27165d9f-1cc7-456f-a2b7-1767a9e401e6"/>
    <ds:schemaRef ds:uri="23115238-3a5b-4456-85b2-0f5bc6c6ed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Отчет по закупкам по особому по</vt:lpstr>
      <vt:lpstr>Лист1</vt:lpstr>
      <vt:lpstr>Лист2</vt:lpstr>
      <vt:lpstr>Лист2!Область_печати</vt:lpstr>
      <vt:lpstr>'Отчет по закупкам по особому по'!Область_печати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Утепов Аймурат Мамаевич</cp:lastModifiedBy>
  <cp:revision/>
  <dcterms:created xsi:type="dcterms:W3CDTF">2024-07-15T04:41:42Z</dcterms:created>
  <dcterms:modified xsi:type="dcterms:W3CDTF">2026-06-25T11:00:36Z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0x010100C345A4A26EAAB241AAE6AFBB72D1EDF9</vt:lpwstr>
  </property>
  <property fmtid="{D5CDD505-2E9C-101B-9397-08002B2CF9AE}" pid="3" name="_dlc_DocIdItemGuid">
    <vt:lpwstr>1561f78f-03f9-45ca-8bd2-106d22e65b10</vt:lpwstr>
  </property>
</Properties>
</file>